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Summary table " sheetId="11" r:id="rId1"/>
    <sheet name="CV GVW&gt;3.5T" sheetId="1" r:id="rId2"/>
    <sheet name="CV GVW&gt;3.5T-Segments 1" sheetId="3" r:id="rId3"/>
    <sheet name="CV GVW&gt;3.5T-Segments 2" sheetId="9" r:id="rId4"/>
    <sheet name="LCV up to 3.5T" sheetId="10" r:id="rId5"/>
    <sheet name="BU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52" i="10" l="1"/>
  <c r="S52" i="10" s="1"/>
  <c r="J52" i="10"/>
  <c r="F52" i="10"/>
  <c r="G52" i="10" s="1"/>
  <c r="S51" i="10"/>
  <c r="R51" i="10"/>
  <c r="P51" i="10"/>
  <c r="P52" i="10" s="1"/>
  <c r="J51" i="10"/>
  <c r="F51" i="10"/>
  <c r="G51" i="10" s="1"/>
  <c r="D51" i="10"/>
  <c r="D52" i="10" s="1"/>
  <c r="M27" i="10"/>
  <c r="O27" i="10" s="1"/>
  <c r="L27" i="10"/>
  <c r="K27" i="10"/>
  <c r="I27" i="10"/>
  <c r="F27" i="10"/>
  <c r="G27" i="10" s="1"/>
  <c r="D27" i="10"/>
  <c r="J27" i="10" s="1"/>
  <c r="N26" i="10"/>
  <c r="M26" i="10"/>
  <c r="K26" i="10"/>
  <c r="O26" i="10" s="1"/>
  <c r="I26" i="10"/>
  <c r="J26" i="10" s="1"/>
  <c r="H26" i="10"/>
  <c r="G26" i="10"/>
  <c r="F26" i="10"/>
  <c r="D26" i="10"/>
  <c r="E26" i="10" s="1"/>
  <c r="E52" i="10" l="1"/>
  <c r="K52" i="10" s="1"/>
  <c r="H52" i="10"/>
  <c r="Q52" i="10"/>
  <c r="T52" i="10"/>
  <c r="E27" i="10"/>
  <c r="Q51" i="10"/>
  <c r="H27" i="10"/>
  <c r="E51" i="10"/>
  <c r="K51" i="10" s="1"/>
  <c r="L26" i="10"/>
  <c r="N27" i="10"/>
  <c r="T51" i="10"/>
  <c r="H51" i="10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<sst xmlns="http://schemas.openxmlformats.org/spreadsheetml/2006/main" count="602" uniqueCount="115">
  <si>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</si>
  <si>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</si>
  <si>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</si>
  <si>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</si>
  <si>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</si>
  <si>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</si>
  <si>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</si>
  <si>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</si>
  <si>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</si>
  <si>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</si>
  <si>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</si>
  <si>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</si>
  <si>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</si>
  <si>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</si>
  <si>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</si>
  <si>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</si>
  <si>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</si>
  <si>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</si>
  <si>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</si>
  <si>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</si>
  <si>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</si>
  <si>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</si>
  <si>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</si>
  <si>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</si>
  <si>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</si>
  <si>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</si>
  <si>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</si>
  <si>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</si>
  <si>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</si>
  <si>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</si>
  <si>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</si>
  <si>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</si>
  <si>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</si>
  <si>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</si>
  <si>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</si>
  <si>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</si>
  <si>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</si>
  <si>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</si>
  <si>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</si>
  <si>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</si>
  <si>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</si>
  <si>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</si>
  <si>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</si>
  <si>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</si>
  <si>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</si>
  <si>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</si>
  <si>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</si>
  <si>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</si>
  <si>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</si>
  <si>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</si>
  <si>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</si>
  <si>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</si>
  <si>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</si>
  <si>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</si>
  <si>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</si>
  <si>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</si>
  <si>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</si>
  <si>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</si>
  <si>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</si>
  <si>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</si>
  <si>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</si>
  <si>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</si>
  <si>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</si>
  <si>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</si>
  <si>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</si>
  <si>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</si>
  <si>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</si>
  <si>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</si>
  <si>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</si>
  <si>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</si>
  <si>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</si>
  <si>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</si>
  <si>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</si>
  <si>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</si>
  <si>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</si>
  <si>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</si>
  <si>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</si>
  <si>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</si>
  <si>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</si>
  <si>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</si>
  <si>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</si>
  <si>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Dacia Dokker</t>
  </si>
  <si>
    <t>Październik</t>
  </si>
  <si>
    <t>October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</si>
  <si>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</si>
  <si>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</si>
  <si>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</si>
  <si>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</si>
  <si>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</si>
  <si>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</si>
  <si>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Pierwsze rejestracje NOWYCH samochodów dostawczych o DMC&lt;=3,5T*, udział w rynku %</t>
  </si>
  <si>
    <t>* PZPM na podstawie CEP (MC)</t>
  </si>
  <si>
    <t xml:space="preserve">   Source: PZPM on the basis of CEP (Ministry of Digital Affairs)</t>
  </si>
  <si>
    <t>Rejestracje nowych samochodów dostawczych do 3,5T, ranking modeli - Listopad 2020</t>
  </si>
  <si>
    <t>Registrations of new LCV up to 3.5T, Top Models - November 2020</t>
  </si>
  <si>
    <t>Lis/Paź
Zmiana poz</t>
  </si>
  <si>
    <t>Nov/Oct Ch position</t>
  </si>
  <si>
    <t>Ford Ranger</t>
  </si>
  <si>
    <t>Peugeot Partner</t>
  </si>
  <si>
    <t>Toyota Proace City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</si>
  <si>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</si>
  <si>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</si>
  <si>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</si>
  <si>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</si>
  <si>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</si>
  <si>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</si>
  <si>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</si>
  <si>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</si>
  <si>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</si>
  <si>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</si>
  <si>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</si>
  <si>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2020
Nov</t>
  </si>
  <si>
    <t>2019
Nov</t>
  </si>
  <si>
    <t>2020
Jan - Nov</t>
  </si>
  <si>
    <t>2019
Jan -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</si>
</sst>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9" fillId="2" borderId="3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center" vertical="center"/>
    </xf>
    <xf numFmtId="0" fontId="12" fillId="0" borderId="0" xfId="6"/>
    <xf numFmtId="0" fontId="25" fillId="0" borderId="0" xfId="6" applyFont="1"/>
    <xf numFmtId="14" fontId="12" fillId="0" borderId="0" xfId="6" applyNumberForma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1" xfId="4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166" fontId="5" fillId="4" borderId="2" xfId="3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</cellXfs>
  <cellStyles count="34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Hiperłącze 3" xfId="33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31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144780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280833"/>
          <a:ext cx="608076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288714</xdr:colOff>
      <xdr:row>50</xdr:row>
      <xdr:rowOff>160020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6900333"/>
          <a:ext cx="608838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7</xdr:col>
      <xdr:colOff>372534</xdr:colOff>
      <xdr:row>69</xdr:row>
      <xdr:rowOff>175260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900833"/>
          <a:ext cx="6172200" cy="3604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100</v>
      </c>
      <c r="D1" s="39"/>
      <c r="E1" s="39"/>
      <c r="F1" s="39"/>
      <c r="G1" s="39"/>
      <c r="H1" s="64">
        <v>44169</v>
      </c>
    </row>
    <row r="2" spans="2:8">
      <c r="H2" s="2" t="s">
        <v>101</v>
      </c>
    </row>
    <row r="3" spans="2:8" ht="26.25" customHeight="1">
      <c r="B3" s="160" t="s">
        <v>102</v>
      </c>
      <c r="C3" s="161"/>
      <c r="D3" s="161"/>
      <c r="E3" s="161"/>
      <c r="F3" s="161"/>
      <c r="G3" s="161"/>
      <c r="H3" s="162"/>
    </row>
    <row r="4" spans="2:8" ht="26.25" customHeight="1">
      <c r="B4" s="6"/>
      <c r="C4" s="218" t="s">
        <v>111</v>
      </c>
      <c r="D4" s="218" t="s">
        <v>112</v>
      </c>
      <c r="E4" s="219" t="s">
        <v>103</v>
      </c>
      <c r="F4" s="218" t="s">
        <v>113</v>
      </c>
      <c r="G4" s="218" t="s">
        <v>114</v>
      </c>
      <c r="H4" s="219" t="s">
        <v>103</v>
      </c>
    </row>
    <row r="5" spans="2:8" ht="26.25" customHeight="1">
      <c r="B5" s="3" t="s">
        <v>104</v>
      </c>
      <c r="C5" s="128">
        <v>2755</v>
      </c>
      <c r="D5" s="128">
        <v>1976</v>
      </c>
      <c r="E5" s="60">
        <v>0.39423076923076916</v>
      </c>
      <c r="F5" s="128">
        <v>18365</v>
      </c>
      <c r="G5" s="128">
        <v>26689</v>
      </c>
      <c r="H5" s="60">
        <v>-0.3118887931357488</v>
      </c>
    </row>
    <row r="6" spans="2:8" ht="26.25" customHeight="1">
      <c r="B6" s="4" t="s">
        <v>105</v>
      </c>
      <c r="C6" s="129">
        <v>547</v>
      </c>
      <c r="D6" s="129">
        <v>511</v>
      </c>
      <c r="E6" s="61">
        <v>7.0450097847358117E-2</v>
      </c>
      <c r="F6" s="129">
        <v>4413</v>
      </c>
      <c r="G6" s="129">
        <v>6319</v>
      </c>
      <c r="H6" s="61">
        <v>-0.30163000474758661</v>
      </c>
    </row>
    <row r="7" spans="2:8" ht="26.25" customHeight="1">
      <c r="B7" s="4" t="s">
        <v>106</v>
      </c>
      <c r="C7" s="129">
        <v>202</v>
      </c>
      <c r="D7" s="129">
        <v>239</v>
      </c>
      <c r="E7" s="61">
        <v>-0.15481171548117156</v>
      </c>
      <c r="F7" s="129">
        <v>1038</v>
      </c>
      <c r="G7" s="129">
        <v>1066</v>
      </c>
      <c r="H7" s="61">
        <v>-2.6266416510318913E-2</v>
      </c>
    </row>
    <row r="8" spans="2:8" ht="26.25" customHeight="1">
      <c r="B8" s="5" t="s">
        <v>107</v>
      </c>
      <c r="C8" s="129">
        <v>2006</v>
      </c>
      <c r="D8" s="129">
        <v>1226</v>
      </c>
      <c r="E8" s="62">
        <v>0.63621533442088096</v>
      </c>
      <c r="F8" s="129">
        <v>12914</v>
      </c>
      <c r="G8" s="129">
        <v>19304</v>
      </c>
      <c r="H8" s="62">
        <v>-0.33101947782842933</v>
      </c>
    </row>
    <row r="9" spans="2:8" ht="26.25" customHeight="1">
      <c r="B9" s="3" t="s">
        <v>108</v>
      </c>
      <c r="C9" s="128">
        <v>168</v>
      </c>
      <c r="D9" s="128">
        <v>128</v>
      </c>
      <c r="E9" s="60">
        <v>0.3125</v>
      </c>
      <c r="F9" s="128">
        <v>1343</v>
      </c>
      <c r="G9" s="128">
        <v>2324</v>
      </c>
      <c r="H9" s="60">
        <v>-0.42211703958691915</v>
      </c>
    </row>
    <row r="10" spans="2:8" ht="26.25" customHeight="1">
      <c r="B10" s="7" t="s">
        <v>109</v>
      </c>
      <c r="C10" s="130">
        <v>2923</v>
      </c>
      <c r="D10" s="130">
        <v>2104</v>
      </c>
      <c r="E10" s="63">
        <v>0.38925855513307983</v>
      </c>
      <c r="F10" s="130">
        <v>19708</v>
      </c>
      <c r="G10" s="130">
        <v>29013</v>
      </c>
      <c r="H10" s="63">
        <v>-0.32071829869368906</v>
      </c>
    </row>
    <row r="11" spans="2:8" ht="15" customHeight="1">
      <c r="B11" s="132" t="s">
        <v>110</v>
      </c>
    </row>
    <row r="12" spans="2:8" ht="15" customHeight="1">
      <c r="B12" s="132"/>
    </row>
    <row r="18" spans="16:16">
      <c r="P18" s="41"/>
    </row>
  </sheetData>
  <mergeCells count="1">
    <mergeCell ref="B3:H3"/>
  </mergeCells>
  <conditionalFormatting sqref="E9 H9">
    <cfRule type="cellIs" dxfId="130" priority="2" operator="lessThan">
      <formula>0</formula>
    </cfRule>
  </conditionalFormatting>
  <conditionalFormatting sqref="E5:E7 H5:H7 H10 E10">
    <cfRule type="cellIs" dxfId="129" priority="3" operator="lessThan">
      <formula>0</formula>
    </cfRule>
  </conditionalFormatting>
  <conditionalFormatting sqref="E8 H8">
    <cfRule type="cellIs" dxfId="1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9"/>
      <c r="O1" s="64">
        <v>44169</v>
      </c>
    </row>
    <row r="2" spans="2:15" ht="14.45" customHeight="1">
      <c r="B2" s="169" t="s">
        <v>20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15" ht="14.45" customHeight="1">
      <c r="B3" s="170" t="s">
        <v>21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2:15" ht="14.4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 t="s">
        <v>37</v>
      </c>
    </row>
    <row r="5" spans="2:15" ht="14.25" customHeight="1">
      <c r="B5" s="191" t="s">
        <v>0</v>
      </c>
      <c r="C5" s="193" t="s">
        <v>1</v>
      </c>
      <c r="D5" s="174" t="s">
        <v>84</v>
      </c>
      <c r="E5" s="165"/>
      <c r="F5" s="165"/>
      <c r="G5" s="165"/>
      <c r="H5" s="175"/>
      <c r="I5" s="165" t="s">
        <v>82</v>
      </c>
      <c r="J5" s="165"/>
      <c r="K5" s="174" t="s">
        <v>85</v>
      </c>
      <c r="L5" s="165"/>
      <c r="M5" s="165"/>
      <c r="N5" s="165"/>
      <c r="O5" s="175"/>
    </row>
    <row r="6" spans="2:15" ht="14.45" customHeight="1">
      <c r="B6" s="192"/>
      <c r="C6" s="194"/>
      <c r="D6" s="171" t="s">
        <v>86</v>
      </c>
      <c r="E6" s="172"/>
      <c r="F6" s="172"/>
      <c r="G6" s="172"/>
      <c r="H6" s="173"/>
      <c r="I6" s="172" t="s">
        <v>83</v>
      </c>
      <c r="J6" s="172"/>
      <c r="K6" s="171" t="s">
        <v>87</v>
      </c>
      <c r="L6" s="172"/>
      <c r="M6" s="172"/>
      <c r="N6" s="172"/>
      <c r="O6" s="173"/>
    </row>
    <row r="7" spans="2:15" ht="14.45" customHeight="1">
      <c r="B7" s="192"/>
      <c r="C7" s="192"/>
      <c r="D7" s="163">
        <v>2020</v>
      </c>
      <c r="E7" s="166"/>
      <c r="F7" s="176">
        <v>2019</v>
      </c>
      <c r="G7" s="176"/>
      <c r="H7" s="195" t="s">
        <v>23</v>
      </c>
      <c r="I7" s="197">
        <v>2020</v>
      </c>
      <c r="J7" s="163" t="s">
        <v>88</v>
      </c>
      <c r="K7" s="163">
        <v>2020</v>
      </c>
      <c r="L7" s="166"/>
      <c r="M7" s="176">
        <v>2019</v>
      </c>
      <c r="N7" s="166"/>
      <c r="O7" s="182" t="s">
        <v>23</v>
      </c>
    </row>
    <row r="8" spans="2:15" ht="14.45" customHeight="1">
      <c r="B8" s="183" t="s">
        <v>24</v>
      </c>
      <c r="C8" s="183" t="s">
        <v>25</v>
      </c>
      <c r="D8" s="167"/>
      <c r="E8" s="168"/>
      <c r="F8" s="177"/>
      <c r="G8" s="177"/>
      <c r="H8" s="196"/>
      <c r="I8" s="198"/>
      <c r="J8" s="164"/>
      <c r="K8" s="167"/>
      <c r="L8" s="168"/>
      <c r="M8" s="177"/>
      <c r="N8" s="168"/>
      <c r="O8" s="182"/>
    </row>
    <row r="9" spans="2:15" ht="14.25" customHeight="1">
      <c r="B9" s="183"/>
      <c r="C9" s="183"/>
      <c r="D9" s="144" t="s">
        <v>26</v>
      </c>
      <c r="E9" s="146" t="s">
        <v>2</v>
      </c>
      <c r="F9" s="145" t="s">
        <v>26</v>
      </c>
      <c r="G9" s="55" t="s">
        <v>2</v>
      </c>
      <c r="H9" s="185" t="s">
        <v>27</v>
      </c>
      <c r="I9" s="56" t="s">
        <v>26</v>
      </c>
      <c r="J9" s="187" t="s">
        <v>89</v>
      </c>
      <c r="K9" s="144" t="s">
        <v>26</v>
      </c>
      <c r="L9" s="54" t="s">
        <v>2</v>
      </c>
      <c r="M9" s="145" t="s">
        <v>26</v>
      </c>
      <c r="N9" s="54" t="s">
        <v>2</v>
      </c>
      <c r="O9" s="189" t="s">
        <v>27</v>
      </c>
    </row>
    <row r="10" spans="2:15" ht="14.45" customHeight="1">
      <c r="B10" s="184"/>
      <c r="C10" s="184"/>
      <c r="D10" s="147" t="s">
        <v>28</v>
      </c>
      <c r="E10" s="148" t="s">
        <v>29</v>
      </c>
      <c r="F10" s="52" t="s">
        <v>28</v>
      </c>
      <c r="G10" s="53" t="s">
        <v>29</v>
      </c>
      <c r="H10" s="186"/>
      <c r="I10" s="57" t="s">
        <v>28</v>
      </c>
      <c r="J10" s="188"/>
      <c r="K10" s="147" t="s">
        <v>28</v>
      </c>
      <c r="L10" s="148" t="s">
        <v>29</v>
      </c>
      <c r="M10" s="52" t="s">
        <v>28</v>
      </c>
      <c r="N10" s="148" t="s">
        <v>29</v>
      </c>
      <c r="O10" s="190"/>
    </row>
    <row r="11" spans="2:15" ht="14.45" customHeight="1">
      <c r="B11" s="65">
        <v>1</v>
      </c>
      <c r="C11" s="66" t="s">
        <v>3</v>
      </c>
      <c r="D11" s="67">
        <v>596</v>
      </c>
      <c r="E11" s="68">
        <v>0.2163339382940109</v>
      </c>
      <c r="F11" s="67">
        <v>263</v>
      </c>
      <c r="G11" s="69">
        <v>0.13309716599190283</v>
      </c>
      <c r="H11" s="70">
        <v>1.2661596958174903</v>
      </c>
      <c r="I11" s="71">
        <v>591</v>
      </c>
      <c r="J11" s="72">
        <v>8.4602368866328881E-3</v>
      </c>
      <c r="K11" s="67">
        <v>4039</v>
      </c>
      <c r="L11" s="68">
        <v>0.21992921317723932</v>
      </c>
      <c r="M11" s="67">
        <v>5470</v>
      </c>
      <c r="N11" s="69">
        <v>0.20495335156806174</v>
      </c>
      <c r="O11" s="70">
        <v>-0.26160877513711156</v>
      </c>
    </row>
    <row r="12" spans="2:15" ht="14.45" customHeight="1">
      <c r="B12" s="73">
        <v>2</v>
      </c>
      <c r="C12" s="74" t="s">
        <v>8</v>
      </c>
      <c r="D12" s="75">
        <v>550</v>
      </c>
      <c r="E12" s="76">
        <v>0.19963702359346641</v>
      </c>
      <c r="F12" s="75">
        <v>378</v>
      </c>
      <c r="G12" s="87">
        <v>0.19129554655870445</v>
      </c>
      <c r="H12" s="78">
        <v>0.45502645502645511</v>
      </c>
      <c r="I12" s="99">
        <v>454</v>
      </c>
      <c r="J12" s="88">
        <v>0.21145374449339216</v>
      </c>
      <c r="K12" s="75">
        <v>3119</v>
      </c>
      <c r="L12" s="76">
        <v>0.169833923223523</v>
      </c>
      <c r="M12" s="75">
        <v>3889</v>
      </c>
      <c r="N12" s="87">
        <v>0.14571546329948667</v>
      </c>
      <c r="O12" s="78">
        <v>-0.19799434301877095</v>
      </c>
    </row>
    <row r="13" spans="2:15" ht="14.45" customHeight="1">
      <c r="B13" s="73">
        <v>3</v>
      </c>
      <c r="C13" s="74" t="s">
        <v>4</v>
      </c>
      <c r="D13" s="75">
        <v>438</v>
      </c>
      <c r="E13" s="76">
        <v>0.158983666061706</v>
      </c>
      <c r="F13" s="75">
        <v>388</v>
      </c>
      <c r="G13" s="87">
        <v>0.19635627530364372</v>
      </c>
      <c r="H13" s="78">
        <v>0.12886597938144329</v>
      </c>
      <c r="I13" s="99">
        <v>366</v>
      </c>
      <c r="J13" s="88">
        <v>0.19672131147540983</v>
      </c>
      <c r="K13" s="75">
        <v>3079</v>
      </c>
      <c r="L13" s="76">
        <v>0.16765586713857883</v>
      </c>
      <c r="M13" s="75">
        <v>4889</v>
      </c>
      <c r="N13" s="87">
        <v>0.18318408333021094</v>
      </c>
      <c r="O13" s="78">
        <v>-0.37021885866230309</v>
      </c>
    </row>
    <row r="14" spans="2:15" ht="14.45" customHeight="1">
      <c r="B14" s="73">
        <v>4</v>
      </c>
      <c r="C14" s="74" t="s">
        <v>9</v>
      </c>
      <c r="D14" s="75">
        <v>393</v>
      </c>
      <c r="E14" s="76">
        <v>0.14264972776769511</v>
      </c>
      <c r="F14" s="75">
        <v>361</v>
      </c>
      <c r="G14" s="87">
        <v>0.18269230769230768</v>
      </c>
      <c r="H14" s="78">
        <v>8.8642659279778435E-2</v>
      </c>
      <c r="I14" s="99">
        <v>365</v>
      </c>
      <c r="J14" s="88">
        <v>7.6712328767123195E-2</v>
      </c>
      <c r="K14" s="75">
        <v>2819</v>
      </c>
      <c r="L14" s="76">
        <v>0.1534985025864416</v>
      </c>
      <c r="M14" s="75">
        <v>4255</v>
      </c>
      <c r="N14" s="87">
        <v>0.15942897823073177</v>
      </c>
      <c r="O14" s="78">
        <v>-0.33748531139835491</v>
      </c>
    </row>
    <row r="15" spans="2:15" ht="14.45" customHeight="1">
      <c r="B15" s="73">
        <v>5</v>
      </c>
      <c r="C15" s="74" t="s">
        <v>10</v>
      </c>
      <c r="D15" s="75">
        <v>369</v>
      </c>
      <c r="E15" s="76">
        <v>0.1339382940108893</v>
      </c>
      <c r="F15" s="75">
        <v>302</v>
      </c>
      <c r="G15" s="77">
        <v>0.15283400809716599</v>
      </c>
      <c r="H15" s="78">
        <v>0.2218543046357615</v>
      </c>
      <c r="I15" s="79">
        <v>395</v>
      </c>
      <c r="J15" s="80">
        <v>-6.58227848101266E-2</v>
      </c>
      <c r="K15" s="75">
        <v>2749</v>
      </c>
      <c r="L15" s="76">
        <v>0.14968690443778929</v>
      </c>
      <c r="M15" s="75">
        <v>5107</v>
      </c>
      <c r="N15" s="77">
        <v>0.19135224249690883</v>
      </c>
      <c r="O15" s="78">
        <v>-0.46171920892892104</v>
      </c>
    </row>
    <row r="16" spans="2:15" ht="14.45" customHeight="1">
      <c r="B16" s="73">
        <v>6</v>
      </c>
      <c r="C16" s="74" t="s">
        <v>12</v>
      </c>
      <c r="D16" s="75">
        <v>252</v>
      </c>
      <c r="E16" s="76">
        <v>9.1470054446460974E-2</v>
      </c>
      <c r="F16" s="75">
        <v>149</v>
      </c>
      <c r="G16" s="77">
        <v>7.5404858299595146E-2</v>
      </c>
      <c r="H16" s="78">
        <v>0.6912751677852349</v>
      </c>
      <c r="I16" s="79">
        <v>129</v>
      </c>
      <c r="J16" s="80">
        <v>0.95348837209302317</v>
      </c>
      <c r="K16" s="75">
        <v>1425</v>
      </c>
      <c r="L16" s="76">
        <v>7.759324802613668E-2</v>
      </c>
      <c r="M16" s="75">
        <v>1402</v>
      </c>
      <c r="N16" s="77">
        <v>5.2531005283075423E-2</v>
      </c>
      <c r="O16" s="78">
        <v>1.6405135520684677E-2</v>
      </c>
    </row>
    <row r="17" spans="2:15" ht="14.45" customHeight="1">
      <c r="B17" s="73">
        <v>7</v>
      </c>
      <c r="C17" s="74" t="s">
        <v>11</v>
      </c>
      <c r="D17" s="75">
        <v>128</v>
      </c>
      <c r="E17" s="76">
        <v>4.6460980036297637E-2</v>
      </c>
      <c r="F17" s="75">
        <v>103</v>
      </c>
      <c r="G17" s="87">
        <v>5.2125506072874493E-2</v>
      </c>
      <c r="H17" s="78">
        <v>0.24271844660194164</v>
      </c>
      <c r="I17" s="99">
        <v>105</v>
      </c>
      <c r="J17" s="88">
        <v>0.21904761904761916</v>
      </c>
      <c r="K17" s="75">
        <v>818</v>
      </c>
      <c r="L17" s="76">
        <v>4.4541246937108633E-2</v>
      </c>
      <c r="M17" s="75">
        <v>1401</v>
      </c>
      <c r="N17" s="87">
        <v>5.2493536663044703E-2</v>
      </c>
      <c r="O17" s="78">
        <v>-0.41613133476088504</v>
      </c>
    </row>
    <row r="18" spans="2:15">
      <c r="B18" s="180" t="s">
        <v>67</v>
      </c>
      <c r="C18" s="181"/>
      <c r="D18" s="48">
        <f>SUM(D11:D17)</f>
        <v>2726</v>
      </c>
      <c r="E18" s="47">
        <f>D18/D20</f>
        <v>0.98947368421052628</v>
      </c>
      <c r="F18" s="29">
        <f>SUM(F11:F17)</f>
        <v>1944</v>
      </c>
      <c r="G18" s="47">
        <f>F18/F20</f>
        <v>0.98380566801619429</v>
      </c>
      <c r="H18" s="46">
        <f>D18/F18-1</f>
        <v>0.40226337448559679</v>
      </c>
      <c r="I18" s="29">
        <f>SUM(I11:I17)</f>
        <v>2405</v>
      </c>
      <c r="J18" s="31">
        <f>D18/I18-1</f>
        <v>0.13347193347193342</v>
      </c>
      <c r="K18" s="29">
        <f>SUM(K11:K17)</f>
        <v>18048</v>
      </c>
      <c r="L18" s="47">
        <f>K18/K20</f>
        <v>0.98273890552681731</v>
      </c>
      <c r="M18" s="29">
        <f>SUM(M11:M17)</f>
        <v>26413</v>
      </c>
      <c r="N18" s="47">
        <f>M18/M20</f>
        <v>0.9896586608715201</v>
      </c>
      <c r="O18" s="46">
        <f>K18/M18-1</f>
        <v>-0.31670010979441943</v>
      </c>
    </row>
    <row r="19" spans="2:15">
      <c r="B19" s="180" t="s">
        <v>30</v>
      </c>
      <c r="C19" s="181"/>
      <c r="D19" s="29">
        <f>D20-D18</f>
        <v>29</v>
      </c>
      <c r="E19" s="47">
        <f>D19/D20</f>
        <v>1.0526315789473684E-2</v>
      </c>
      <c r="F19" s="29">
        <f>F20-F18</f>
        <v>32</v>
      </c>
      <c r="G19" s="47">
        <f>F19/F20</f>
        <v>1.6194331983805668E-2</v>
      </c>
      <c r="H19" s="46">
        <f>D19/F19-1</f>
        <v>-9.375E-2</v>
      </c>
      <c r="I19" s="29">
        <f>I20-I18</f>
        <v>31</v>
      </c>
      <c r="J19" s="31">
        <f>D19/I19-1</f>
        <v>-6.4516129032258118E-2</v>
      </c>
      <c r="K19" s="29">
        <f>K20-K18</f>
        <v>317</v>
      </c>
      <c r="L19" s="47">
        <f>K19/K20</f>
        <v>1.7261094473182685E-2</v>
      </c>
      <c r="M19" s="29">
        <f>M20-M18</f>
        <v>276</v>
      </c>
      <c r="N19" s="47">
        <f>M19/M20</f>
        <v>1.0341339128479898E-2</v>
      </c>
      <c r="O19" s="46">
        <f>K19/M19-1</f>
        <v>0.14855072463768115</v>
      </c>
    </row>
    <row r="20" spans="2:15">
      <c r="B20" s="178" t="s">
        <v>31</v>
      </c>
      <c r="C20" s="179"/>
      <c r="D20" s="49">
        <v>2755</v>
      </c>
      <c r="E20" s="81">
        <v>1</v>
      </c>
      <c r="F20" s="49">
        <v>1976</v>
      </c>
      <c r="G20" s="82">
        <v>1</v>
      </c>
      <c r="H20" s="44">
        <v>0.39423076923076916</v>
      </c>
      <c r="I20" s="50">
        <v>2436</v>
      </c>
      <c r="J20" s="45">
        <v>0.13095238095238093</v>
      </c>
      <c r="K20" s="49">
        <v>18365</v>
      </c>
      <c r="L20" s="81">
        <v>1</v>
      </c>
      <c r="M20" s="49">
        <v>26689</v>
      </c>
      <c r="N20" s="82">
        <v>1</v>
      </c>
      <c r="O20" s="44">
        <v>-0.3118887931357488</v>
      </c>
    </row>
    <row r="21" spans="2:15">
      <c r="B21" s="51" t="s">
        <v>44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7" priority="87" operator="lessThan">
      <formula>0</formula>
    </cfRule>
  </conditionalFormatting>
  <conditionalFormatting sqref="H19">
    <cfRule type="cellIs" dxfId="126" priority="88" operator="lessThan">
      <formula>0</formula>
    </cfRule>
  </conditionalFormatting>
  <conditionalFormatting sqref="J18:J19">
    <cfRule type="cellIs" dxfId="125" priority="86" operator="lessThan">
      <formula>0</formula>
    </cfRule>
  </conditionalFormatting>
  <conditionalFormatting sqref="O19">
    <cfRule type="cellIs" dxfId="124" priority="85" operator="lessThan">
      <formula>0</formula>
    </cfRule>
  </conditionalFormatting>
  <conditionalFormatting sqref="O18">
    <cfRule type="cellIs" dxfId="123" priority="84" operator="lessThan">
      <formula>0</formula>
    </cfRule>
  </conditionalFormatting>
  <conditionalFormatting sqref="O20 J20 H20">
    <cfRule type="cellIs" dxfId="122" priority="7" operator="lessThan">
      <formula>0</formula>
    </cfRule>
  </conditionalFormatting>
  <conditionalFormatting sqref="H11:H15 J11:J15 O11:O15">
    <cfRule type="cellIs" dxfId="121" priority="6" operator="lessThan">
      <formula>0</formula>
    </cfRule>
  </conditionalFormatting>
  <conditionalFormatting sqref="D11:E17 G11:J17 L11:L17 N11:O17">
    <cfRule type="cellIs" dxfId="120" priority="4" operator="equal">
      <formula>0</formula>
    </cfRule>
  </conditionalFormatting>
  <conditionalFormatting sqref="F11:F17">
    <cfRule type="cellIs" dxfId="119" priority="3" operator="equal">
      <formula>0</formula>
    </cfRule>
  </conditionalFormatting>
  <conditionalFormatting sqref="K11:K17">
    <cfRule type="cellIs" dxfId="118" priority="2" operator="equal">
      <formula>0</formula>
    </cfRule>
  </conditionalFormatting>
  <conditionalFormatting sqref="H16:H17 J16:J17 O16:O17">
    <cfRule type="cellIs" dxfId="117" priority="5" operator="lessThan">
      <formula>0</formula>
    </cfRule>
  </conditionalFormatting>
  <conditionalFormatting sqref="M11:M17">
    <cfRule type="cellIs" dxfId="11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9"/>
      <c r="I1"/>
      <c r="O1" s="64">
        <v>44169</v>
      </c>
    </row>
    <row r="2" spans="2:15" ht="14.45" customHeight="1">
      <c r="B2" s="169" t="s">
        <v>20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3"/>
    </row>
    <row r="3" spans="2:15" ht="14.45" customHeight="1">
      <c r="B3" s="170" t="s">
        <v>21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8" t="s">
        <v>37</v>
      </c>
    </row>
    <row r="4" spans="2:15" ht="14.45" customHeight="1">
      <c r="B4" s="193" t="s">
        <v>22</v>
      </c>
      <c r="C4" s="193" t="s">
        <v>1</v>
      </c>
      <c r="D4" s="174" t="s">
        <v>84</v>
      </c>
      <c r="E4" s="165"/>
      <c r="F4" s="165"/>
      <c r="G4" s="165"/>
      <c r="H4" s="175"/>
      <c r="I4" s="165" t="s">
        <v>82</v>
      </c>
      <c r="J4" s="165"/>
      <c r="K4" s="174" t="s">
        <v>85</v>
      </c>
      <c r="L4" s="165"/>
      <c r="M4" s="165"/>
      <c r="N4" s="165"/>
      <c r="O4" s="175"/>
    </row>
    <row r="5" spans="2:15" ht="14.45" customHeight="1">
      <c r="B5" s="194"/>
      <c r="C5" s="194"/>
      <c r="D5" s="171" t="s">
        <v>86</v>
      </c>
      <c r="E5" s="172"/>
      <c r="F5" s="172"/>
      <c r="G5" s="172"/>
      <c r="H5" s="173"/>
      <c r="I5" s="172" t="s">
        <v>83</v>
      </c>
      <c r="J5" s="172"/>
      <c r="K5" s="171" t="s">
        <v>87</v>
      </c>
      <c r="L5" s="172"/>
      <c r="M5" s="172"/>
      <c r="N5" s="172"/>
      <c r="O5" s="173"/>
    </row>
    <row r="6" spans="2:15" ht="14.45" customHeight="1">
      <c r="B6" s="194"/>
      <c r="C6" s="192"/>
      <c r="D6" s="163">
        <v>2020</v>
      </c>
      <c r="E6" s="166"/>
      <c r="F6" s="176">
        <v>2019</v>
      </c>
      <c r="G6" s="176"/>
      <c r="H6" s="195" t="s">
        <v>23</v>
      </c>
      <c r="I6" s="197">
        <v>2020</v>
      </c>
      <c r="J6" s="163" t="s">
        <v>88</v>
      </c>
      <c r="K6" s="163">
        <v>2020</v>
      </c>
      <c r="L6" s="166"/>
      <c r="M6" s="176">
        <v>2019</v>
      </c>
      <c r="N6" s="166"/>
      <c r="O6" s="182" t="s">
        <v>23</v>
      </c>
    </row>
    <row r="7" spans="2:15" ht="14.45" customHeight="1">
      <c r="B7" s="199" t="s">
        <v>22</v>
      </c>
      <c r="C7" s="183" t="s">
        <v>25</v>
      </c>
      <c r="D7" s="167"/>
      <c r="E7" s="168"/>
      <c r="F7" s="177"/>
      <c r="G7" s="177"/>
      <c r="H7" s="196"/>
      <c r="I7" s="198"/>
      <c r="J7" s="164"/>
      <c r="K7" s="167"/>
      <c r="L7" s="168"/>
      <c r="M7" s="177"/>
      <c r="N7" s="168"/>
      <c r="O7" s="182"/>
    </row>
    <row r="8" spans="2:15" ht="14.45" customHeight="1">
      <c r="B8" s="199"/>
      <c r="C8" s="183"/>
      <c r="D8" s="144" t="s">
        <v>26</v>
      </c>
      <c r="E8" s="146" t="s">
        <v>2</v>
      </c>
      <c r="F8" s="145" t="s">
        <v>26</v>
      </c>
      <c r="G8" s="55" t="s">
        <v>2</v>
      </c>
      <c r="H8" s="185" t="s">
        <v>27</v>
      </c>
      <c r="I8" s="56" t="s">
        <v>26</v>
      </c>
      <c r="J8" s="187" t="s">
        <v>89</v>
      </c>
      <c r="K8" s="144" t="s">
        <v>26</v>
      </c>
      <c r="L8" s="54" t="s">
        <v>2</v>
      </c>
      <c r="M8" s="145" t="s">
        <v>26</v>
      </c>
      <c r="N8" s="54" t="s">
        <v>2</v>
      </c>
      <c r="O8" s="189" t="s">
        <v>27</v>
      </c>
    </row>
    <row r="9" spans="2:15" ht="14.45" customHeight="1">
      <c r="B9" s="200"/>
      <c r="C9" s="184"/>
      <c r="D9" s="147" t="s">
        <v>28</v>
      </c>
      <c r="E9" s="148" t="s">
        <v>29</v>
      </c>
      <c r="F9" s="52" t="s">
        <v>28</v>
      </c>
      <c r="G9" s="53" t="s">
        <v>29</v>
      </c>
      <c r="H9" s="186"/>
      <c r="I9" s="57" t="s">
        <v>28</v>
      </c>
      <c r="J9" s="188"/>
      <c r="K9" s="147" t="s">
        <v>28</v>
      </c>
      <c r="L9" s="148" t="s">
        <v>29</v>
      </c>
      <c r="M9" s="52" t="s">
        <v>28</v>
      </c>
      <c r="N9" s="148" t="s">
        <v>29</v>
      </c>
      <c r="O9" s="190"/>
    </row>
    <row r="10" spans="2:15" ht="14.45" customHeight="1">
      <c r="B10" s="73"/>
      <c r="C10" s="66" t="s">
        <v>12</v>
      </c>
      <c r="D10" s="83">
        <v>162</v>
      </c>
      <c r="E10" s="68">
        <v>0.53465346534653468</v>
      </c>
      <c r="F10" s="84">
        <v>110</v>
      </c>
      <c r="G10" s="69">
        <v>0.37671232876712329</v>
      </c>
      <c r="H10" s="70">
        <v>0.47272727272727266</v>
      </c>
      <c r="I10" s="84">
        <v>71</v>
      </c>
      <c r="J10" s="72">
        <v>1.2816901408450705</v>
      </c>
      <c r="K10" s="83">
        <v>896</v>
      </c>
      <c r="L10" s="68">
        <v>0.43305944900918319</v>
      </c>
      <c r="M10" s="84">
        <v>1047</v>
      </c>
      <c r="N10" s="69">
        <v>0.40331278890600925</v>
      </c>
      <c r="O10" s="70">
        <v>-0.14422158548233044</v>
      </c>
    </row>
    <row r="11" spans="2:15" ht="14.45" customHeight="1">
      <c r="B11" s="73"/>
      <c r="C11" s="74" t="s">
        <v>4</v>
      </c>
      <c r="D11" s="85">
        <v>74</v>
      </c>
      <c r="E11" s="76">
        <v>0.24422442244224424</v>
      </c>
      <c r="F11" s="86">
        <v>78</v>
      </c>
      <c r="G11" s="87">
        <v>0.26712328767123289</v>
      </c>
      <c r="H11" s="78">
        <v>-5.1282051282051322E-2</v>
      </c>
      <c r="I11" s="86">
        <v>70</v>
      </c>
      <c r="J11" s="88">
        <v>5.7142857142857162E-2</v>
      </c>
      <c r="K11" s="85">
        <v>459</v>
      </c>
      <c r="L11" s="76">
        <v>0.22184630256162396</v>
      </c>
      <c r="M11" s="86">
        <v>682</v>
      </c>
      <c r="N11" s="87">
        <v>0.26271186440677968</v>
      </c>
      <c r="O11" s="78">
        <v>-0.32697947214076251</v>
      </c>
    </row>
    <row r="12" spans="2:15" ht="14.45" customHeight="1">
      <c r="B12" s="73"/>
      <c r="C12" s="74" t="s">
        <v>9</v>
      </c>
      <c r="D12" s="85">
        <v>46</v>
      </c>
      <c r="E12" s="76">
        <v>0.15181518151815182</v>
      </c>
      <c r="F12" s="86">
        <v>63</v>
      </c>
      <c r="G12" s="87">
        <v>0.21575342465753425</v>
      </c>
      <c r="H12" s="78">
        <v>-0.26984126984126988</v>
      </c>
      <c r="I12" s="86">
        <v>38</v>
      </c>
      <c r="J12" s="88">
        <v>0.21052631578947367</v>
      </c>
      <c r="K12" s="85">
        <v>390</v>
      </c>
      <c r="L12" s="76">
        <v>0.18849685838569358</v>
      </c>
      <c r="M12" s="86">
        <v>473</v>
      </c>
      <c r="N12" s="87">
        <v>0.18220338983050846</v>
      </c>
      <c r="O12" s="78">
        <v>-0.17547568710359407</v>
      </c>
    </row>
    <row r="13" spans="2:15" ht="14.45" customHeight="1">
      <c r="B13" s="73"/>
      <c r="C13" s="74" t="s">
        <v>3</v>
      </c>
      <c r="D13" s="85">
        <v>3</v>
      </c>
      <c r="E13" s="76">
        <v>9.9009900990099011E-3</v>
      </c>
      <c r="F13" s="86">
        <v>11</v>
      </c>
      <c r="G13" s="87">
        <v>3.7671232876712327E-2</v>
      </c>
      <c r="H13" s="78">
        <v>-0.72727272727272729</v>
      </c>
      <c r="I13" s="86">
        <v>9</v>
      </c>
      <c r="J13" s="88">
        <v>-0.66666666666666674</v>
      </c>
      <c r="K13" s="85">
        <v>108</v>
      </c>
      <c r="L13" s="76">
        <v>5.2199130014499759E-2</v>
      </c>
      <c r="M13" s="86">
        <v>106</v>
      </c>
      <c r="N13" s="87">
        <v>4.0832049306625574E-2</v>
      </c>
      <c r="O13" s="78">
        <v>1.8867924528301883E-2</v>
      </c>
    </row>
    <row r="14" spans="2:15" ht="14.45" customHeight="1">
      <c r="B14" s="115"/>
      <c r="C14" s="74" t="s">
        <v>42</v>
      </c>
      <c r="D14" s="85">
        <v>6</v>
      </c>
      <c r="E14" s="76">
        <v>1.9801980198019802E-2</v>
      </c>
      <c r="F14" s="86">
        <v>10</v>
      </c>
      <c r="G14" s="87">
        <v>3.4246575342465752E-2</v>
      </c>
      <c r="H14" s="78">
        <v>-0.4</v>
      </c>
      <c r="I14" s="86">
        <v>10</v>
      </c>
      <c r="J14" s="88">
        <v>-0.4</v>
      </c>
      <c r="K14" s="85">
        <v>96</v>
      </c>
      <c r="L14" s="76">
        <v>4.6399226679555337E-2</v>
      </c>
      <c r="M14" s="86">
        <v>121</v>
      </c>
      <c r="N14" s="87">
        <v>4.6610169491525424E-2</v>
      </c>
      <c r="O14" s="78">
        <v>-0.20661157024793386</v>
      </c>
    </row>
    <row r="15" spans="2:15" ht="14.45" customHeight="1">
      <c r="B15" s="73"/>
      <c r="C15" s="74" t="s">
        <v>11</v>
      </c>
      <c r="D15" s="85">
        <v>2</v>
      </c>
      <c r="E15" s="76">
        <v>6.6006600660066007E-3</v>
      </c>
      <c r="F15" s="86">
        <v>5</v>
      </c>
      <c r="G15" s="87">
        <v>1.7123287671232876E-2</v>
      </c>
      <c r="H15" s="78">
        <v>-0.6</v>
      </c>
      <c r="I15" s="86">
        <v>10</v>
      </c>
      <c r="J15" s="88">
        <v>-0.8</v>
      </c>
      <c r="K15" s="85">
        <v>53</v>
      </c>
      <c r="L15" s="76">
        <v>2.5616239729337846E-2</v>
      </c>
      <c r="M15" s="86">
        <v>51</v>
      </c>
      <c r="N15" s="87">
        <v>1.9645608628659477E-2</v>
      </c>
      <c r="O15" s="78">
        <v>3.9215686274509887E-2</v>
      </c>
    </row>
    <row r="16" spans="2:15" ht="14.45" customHeight="1">
      <c r="B16" s="73"/>
      <c r="C16" s="74" t="s">
        <v>17</v>
      </c>
      <c r="D16" s="85">
        <v>2</v>
      </c>
      <c r="E16" s="76">
        <v>6.6006600660066007E-3</v>
      </c>
      <c r="F16" s="86">
        <v>4</v>
      </c>
      <c r="G16" s="87">
        <v>1.3698630136986301E-2</v>
      </c>
      <c r="H16" s="78">
        <v>-0.5</v>
      </c>
      <c r="I16" s="86">
        <v>3</v>
      </c>
      <c r="J16" s="88">
        <v>-0.33333333333333337</v>
      </c>
      <c r="K16" s="85">
        <v>15</v>
      </c>
      <c r="L16" s="76">
        <v>7.2498791686805217E-3</v>
      </c>
      <c r="M16" s="86">
        <v>39</v>
      </c>
      <c r="N16" s="87">
        <v>1.5023112480739599E-2</v>
      </c>
      <c r="O16" s="78">
        <v>-0.61538461538461542</v>
      </c>
    </row>
    <row r="17" spans="2:15" ht="14.45" customHeight="1">
      <c r="B17" s="131"/>
      <c r="C17" s="89" t="s">
        <v>30</v>
      </c>
      <c r="D17" s="90">
        <v>8</v>
      </c>
      <c r="E17" s="91">
        <v>2.6402640264026403E-2</v>
      </c>
      <c r="F17" s="90">
        <v>11</v>
      </c>
      <c r="G17" s="91">
        <v>3.7671232876712327E-2</v>
      </c>
      <c r="H17" s="92">
        <v>-0.27272727272727271</v>
      </c>
      <c r="I17" s="90">
        <v>10</v>
      </c>
      <c r="J17" s="91">
        <v>4.5871559633027525E-2</v>
      </c>
      <c r="K17" s="90">
        <v>52</v>
      </c>
      <c r="L17" s="91">
        <v>2.5132914451425809E-2</v>
      </c>
      <c r="M17" s="90">
        <v>77</v>
      </c>
      <c r="N17" s="91">
        <v>2.9661016949152543E-2</v>
      </c>
      <c r="O17" s="93">
        <v>-0.32467532467532467</v>
      </c>
    </row>
    <row r="18" spans="2:15" ht="14.45" customHeight="1">
      <c r="B18" s="25" t="s">
        <v>5</v>
      </c>
      <c r="C18" s="94" t="s">
        <v>31</v>
      </c>
      <c r="D18" s="95">
        <v>303</v>
      </c>
      <c r="E18" s="17">
        <v>1.0000000000000002</v>
      </c>
      <c r="F18" s="95">
        <v>292</v>
      </c>
      <c r="G18" s="17">
        <v>1</v>
      </c>
      <c r="H18" s="18">
        <v>3.7671232876712368E-2</v>
      </c>
      <c r="I18" s="95">
        <v>218</v>
      </c>
      <c r="J18" s="19">
        <v>0.38990825688073394</v>
      </c>
      <c r="K18" s="95">
        <v>2069</v>
      </c>
      <c r="L18" s="17">
        <v>1.0000000000000002</v>
      </c>
      <c r="M18" s="95">
        <v>2596</v>
      </c>
      <c r="N18" s="19">
        <v>1</v>
      </c>
      <c r="O18" s="21">
        <v>-0.20300462249614792</v>
      </c>
    </row>
    <row r="19" spans="2:15" ht="14.45" customHeight="1">
      <c r="B19" s="73"/>
      <c r="C19" s="66" t="s">
        <v>3</v>
      </c>
      <c r="D19" s="83">
        <v>593</v>
      </c>
      <c r="E19" s="68">
        <v>0.24194206446348429</v>
      </c>
      <c r="F19" s="84">
        <v>252</v>
      </c>
      <c r="G19" s="69">
        <v>0.1497326203208556</v>
      </c>
      <c r="H19" s="70">
        <v>1.3531746031746033</v>
      </c>
      <c r="I19" s="84">
        <v>582</v>
      </c>
      <c r="J19" s="72">
        <v>1.8900343642611617E-2</v>
      </c>
      <c r="K19" s="83">
        <v>3928</v>
      </c>
      <c r="L19" s="68">
        <v>0.24115913555992141</v>
      </c>
      <c r="M19" s="84">
        <v>5362</v>
      </c>
      <c r="N19" s="69">
        <v>0.22276692978811799</v>
      </c>
      <c r="O19" s="70">
        <v>-0.26743752331219695</v>
      </c>
    </row>
    <row r="20" spans="2:15" ht="14.45" customHeight="1">
      <c r="B20" s="73"/>
      <c r="C20" s="74" t="s">
        <v>8</v>
      </c>
      <c r="D20" s="85">
        <v>548</v>
      </c>
      <c r="E20" s="76">
        <v>0.22358221134230927</v>
      </c>
      <c r="F20" s="86">
        <v>377</v>
      </c>
      <c r="G20" s="87">
        <v>0.22400475341651813</v>
      </c>
      <c r="H20" s="78">
        <v>0.45358090185676403</v>
      </c>
      <c r="I20" s="86">
        <v>451</v>
      </c>
      <c r="J20" s="88">
        <v>0.21507760532150777</v>
      </c>
      <c r="K20" s="85">
        <v>3113</v>
      </c>
      <c r="L20" s="76">
        <v>0.19112229862475441</v>
      </c>
      <c r="M20" s="86">
        <v>3880</v>
      </c>
      <c r="N20" s="87">
        <v>0.16119651017864561</v>
      </c>
      <c r="O20" s="78">
        <v>-0.19768041237113398</v>
      </c>
    </row>
    <row r="21" spans="2:15" ht="14.45" customHeight="1">
      <c r="B21" s="73"/>
      <c r="C21" s="74" t="s">
        <v>10</v>
      </c>
      <c r="D21" s="85">
        <v>369</v>
      </c>
      <c r="E21" s="76">
        <v>0.15055079559363524</v>
      </c>
      <c r="F21" s="86">
        <v>302</v>
      </c>
      <c r="G21" s="87">
        <v>0.17944147355912063</v>
      </c>
      <c r="H21" s="78">
        <v>0.2218543046357615</v>
      </c>
      <c r="I21" s="86">
        <v>395</v>
      </c>
      <c r="J21" s="88">
        <v>-6.58227848101266E-2</v>
      </c>
      <c r="K21" s="85">
        <v>2749</v>
      </c>
      <c r="L21" s="76">
        <v>0.16877455795677801</v>
      </c>
      <c r="M21" s="86">
        <v>5107</v>
      </c>
      <c r="N21" s="87">
        <v>0.21217282924802658</v>
      </c>
      <c r="O21" s="78">
        <v>-0.46171920892892104</v>
      </c>
    </row>
    <row r="22" spans="2:15" ht="14.45" customHeight="1">
      <c r="B22" s="73"/>
      <c r="C22" s="74" t="s">
        <v>4</v>
      </c>
      <c r="D22" s="85">
        <v>364</v>
      </c>
      <c r="E22" s="76">
        <v>0.14851081191350468</v>
      </c>
      <c r="F22" s="86">
        <v>310</v>
      </c>
      <c r="G22" s="87">
        <v>0.18419489007724302</v>
      </c>
      <c r="H22" s="78">
        <v>0.17419354838709666</v>
      </c>
      <c r="I22" s="86">
        <v>296</v>
      </c>
      <c r="J22" s="88">
        <v>0.22972972972972983</v>
      </c>
      <c r="K22" s="85">
        <v>2620</v>
      </c>
      <c r="L22" s="76">
        <v>0.16085461689587427</v>
      </c>
      <c r="M22" s="86">
        <v>4206</v>
      </c>
      <c r="N22" s="87">
        <v>0.17474034067303698</v>
      </c>
      <c r="O22" s="78">
        <v>-0.37708036138849266</v>
      </c>
    </row>
    <row r="23" spans="2:15" ht="14.45" customHeight="1">
      <c r="B23" s="115"/>
      <c r="C23" s="74" t="s">
        <v>9</v>
      </c>
      <c r="D23" s="85">
        <v>347</v>
      </c>
      <c r="E23" s="76">
        <v>0.14157486740106079</v>
      </c>
      <c r="F23" s="86">
        <v>297</v>
      </c>
      <c r="G23" s="87">
        <v>0.17647058823529413</v>
      </c>
      <c r="H23" s="78">
        <v>0.16835016835016825</v>
      </c>
      <c r="I23" s="86">
        <v>326</v>
      </c>
      <c r="J23" s="88">
        <v>6.4417177914110502E-2</v>
      </c>
      <c r="K23" s="85">
        <v>2428</v>
      </c>
      <c r="L23" s="76">
        <v>0.14906679764243616</v>
      </c>
      <c r="M23" s="86">
        <v>3774</v>
      </c>
      <c r="N23" s="87">
        <v>0.15679268799335272</v>
      </c>
      <c r="O23" s="78">
        <v>-0.35665076841547427</v>
      </c>
    </row>
    <row r="24" spans="2:15" ht="14.45" customHeight="1">
      <c r="B24" s="73"/>
      <c r="C24" s="74" t="s">
        <v>11</v>
      </c>
      <c r="D24" s="85">
        <v>126</v>
      </c>
      <c r="E24" s="76">
        <v>5.1407588739290085E-2</v>
      </c>
      <c r="F24" s="86">
        <v>98</v>
      </c>
      <c r="G24" s="87">
        <v>5.8229352346999406E-2</v>
      </c>
      <c r="H24" s="78">
        <v>0.28571428571428581</v>
      </c>
      <c r="I24" s="86">
        <v>95</v>
      </c>
      <c r="J24" s="88">
        <v>0.32631578947368411</v>
      </c>
      <c r="K24" s="85">
        <v>765</v>
      </c>
      <c r="L24" s="76">
        <v>4.6967092337917488E-2</v>
      </c>
      <c r="M24" s="86">
        <v>1342</v>
      </c>
      <c r="N24" s="87">
        <v>5.5754050685500621E-2</v>
      </c>
      <c r="O24" s="78">
        <v>-0.42995529061102833</v>
      </c>
    </row>
    <row r="25" spans="2:15" ht="14.45" customHeight="1">
      <c r="B25" s="73"/>
      <c r="C25" s="74" t="s">
        <v>12</v>
      </c>
      <c r="D25" s="85">
        <v>90</v>
      </c>
      <c r="E25" s="76">
        <v>3.6719706242350061E-2</v>
      </c>
      <c r="F25" s="86">
        <v>39</v>
      </c>
      <c r="G25" s="87">
        <v>2.3172905525846704E-2</v>
      </c>
      <c r="H25" s="78">
        <v>1.3076923076923075</v>
      </c>
      <c r="I25" s="86">
        <v>58</v>
      </c>
      <c r="J25" s="88">
        <v>0.55172413793103448</v>
      </c>
      <c r="K25" s="85">
        <v>528</v>
      </c>
      <c r="L25" s="76">
        <v>3.2416502946954813E-2</v>
      </c>
      <c r="M25" s="86">
        <v>354</v>
      </c>
      <c r="N25" s="87">
        <v>1.4707104279185708E-2</v>
      </c>
      <c r="O25" s="78">
        <v>0.49152542372881358</v>
      </c>
    </row>
    <row r="26" spans="2:15" ht="14.45" customHeight="1">
      <c r="B26" s="73"/>
      <c r="C26" s="74" t="s">
        <v>69</v>
      </c>
      <c r="D26" s="85">
        <v>12</v>
      </c>
      <c r="E26" s="76">
        <v>4.8959608323133411E-3</v>
      </c>
      <c r="F26" s="86">
        <v>5</v>
      </c>
      <c r="G26" s="87">
        <v>2.9708853238265003E-3</v>
      </c>
      <c r="H26" s="78">
        <v>1.4</v>
      </c>
      <c r="I26" s="86">
        <v>12</v>
      </c>
      <c r="J26" s="88">
        <v>0</v>
      </c>
      <c r="K26" s="85">
        <v>117</v>
      </c>
      <c r="L26" s="76">
        <v>7.1832023575638506E-3</v>
      </c>
      <c r="M26" s="86">
        <v>16</v>
      </c>
      <c r="N26" s="87">
        <v>6.647278770253427E-4</v>
      </c>
      <c r="O26" s="78">
        <v>6.3125</v>
      </c>
    </row>
    <row r="27" spans="2:15" ht="14.45" customHeight="1">
      <c r="B27" s="131"/>
      <c r="C27" s="89" t="s">
        <v>30</v>
      </c>
      <c r="D27" s="90">
        <v>2</v>
      </c>
      <c r="E27" s="91">
        <v>8.1599347205222358E-4</v>
      </c>
      <c r="F27" s="90">
        <v>3</v>
      </c>
      <c r="G27" s="96">
        <v>1.7825311942959003E-3</v>
      </c>
      <c r="H27" s="92">
        <v>-0.33333333333333337</v>
      </c>
      <c r="I27" s="90">
        <v>2</v>
      </c>
      <c r="J27" s="97">
        <v>0</v>
      </c>
      <c r="K27" s="90">
        <v>40</v>
      </c>
      <c r="L27" s="96">
        <v>2.4557956777996079E-3</v>
      </c>
      <c r="M27" s="90">
        <v>29</v>
      </c>
      <c r="N27" s="96">
        <v>1.2048192771084336E-3</v>
      </c>
      <c r="O27" s="93">
        <v>0.3793103448275863</v>
      </c>
    </row>
    <row r="28" spans="2:15" ht="14.45" customHeight="1">
      <c r="B28" s="24" t="s">
        <v>6</v>
      </c>
      <c r="C28" s="94" t="s">
        <v>31</v>
      </c>
      <c r="D28" s="37">
        <v>2451</v>
      </c>
      <c r="E28" s="17">
        <v>1.0000000000000002</v>
      </c>
      <c r="F28" s="37">
        <v>1683</v>
      </c>
      <c r="G28" s="17">
        <v>1</v>
      </c>
      <c r="H28" s="18">
        <v>0.45632798573975042</v>
      </c>
      <c r="I28" s="37">
        <v>2217</v>
      </c>
      <c r="J28" s="19">
        <v>0.10554803788903921</v>
      </c>
      <c r="K28" s="37">
        <v>16288</v>
      </c>
      <c r="L28" s="17">
        <v>1</v>
      </c>
      <c r="M28" s="37">
        <v>24070</v>
      </c>
      <c r="N28" s="19">
        <v>1.0000000000000002</v>
      </c>
      <c r="O28" s="21">
        <v>-0.32330702118820109</v>
      </c>
    </row>
    <row r="29" spans="2:15" ht="14.45" customHeight="1">
      <c r="B29" s="24" t="s">
        <v>56</v>
      </c>
      <c r="C29" s="94" t="s">
        <v>31</v>
      </c>
      <c r="D29" s="95">
        <v>1</v>
      </c>
      <c r="E29" s="17">
        <v>1</v>
      </c>
      <c r="F29" s="95">
        <v>1</v>
      </c>
      <c r="G29" s="17">
        <v>1</v>
      </c>
      <c r="H29" s="18">
        <v>0</v>
      </c>
      <c r="I29" s="95">
        <v>1</v>
      </c>
      <c r="J29" s="19">
        <v>0</v>
      </c>
      <c r="K29" s="95">
        <v>8</v>
      </c>
      <c r="L29" s="17">
        <v>1</v>
      </c>
      <c r="M29" s="95">
        <v>23</v>
      </c>
      <c r="N29" s="19">
        <v>1</v>
      </c>
      <c r="O29" s="21">
        <v>-0.65217391304347827</v>
      </c>
    </row>
    <row r="30" spans="2:15" ht="14.45" customHeight="1">
      <c r="B30" s="25"/>
      <c r="C30" s="98" t="s">
        <v>31</v>
      </c>
      <c r="D30" s="38">
        <v>2755</v>
      </c>
      <c r="E30" s="12">
        <v>1</v>
      </c>
      <c r="F30" s="38">
        <v>1976</v>
      </c>
      <c r="G30" s="12">
        <v>1</v>
      </c>
      <c r="H30" s="13">
        <v>0.39423076923076916</v>
      </c>
      <c r="I30" s="38">
        <v>2436</v>
      </c>
      <c r="J30" s="14">
        <v>0.13095238095238093</v>
      </c>
      <c r="K30" s="38">
        <v>18365</v>
      </c>
      <c r="L30" s="12">
        <v>1</v>
      </c>
      <c r="M30" s="38">
        <v>26689</v>
      </c>
      <c r="N30" s="12">
        <v>1</v>
      </c>
      <c r="O30" s="22">
        <v>-0.3118887931357488</v>
      </c>
    </row>
    <row r="31" spans="2:15" ht="14.45" customHeight="1">
      <c r="B31" t="s">
        <v>54</v>
      </c>
    </row>
    <row r="32" spans="2:15">
      <c r="B32" s="15" t="s">
        <v>55</v>
      </c>
    </row>
    <row r="34" spans="2:15">
      <c r="B34" s="169" t="s">
        <v>40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23"/>
    </row>
    <row r="35" spans="2:15">
      <c r="B35" s="170" t="s">
        <v>41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8" t="s">
        <v>37</v>
      </c>
    </row>
    <row r="36" spans="2:15" ht="14.45" customHeight="1">
      <c r="B36" s="193" t="s">
        <v>22</v>
      </c>
      <c r="C36" s="193" t="s">
        <v>1</v>
      </c>
      <c r="D36" s="174" t="s">
        <v>84</v>
      </c>
      <c r="E36" s="165"/>
      <c r="F36" s="165"/>
      <c r="G36" s="165"/>
      <c r="H36" s="175"/>
      <c r="I36" s="165" t="s">
        <v>82</v>
      </c>
      <c r="J36" s="165"/>
      <c r="K36" s="174" t="s">
        <v>85</v>
      </c>
      <c r="L36" s="165"/>
      <c r="M36" s="165"/>
      <c r="N36" s="165"/>
      <c r="O36" s="175"/>
    </row>
    <row r="37" spans="2:15" ht="14.45" customHeight="1">
      <c r="B37" s="194"/>
      <c r="C37" s="194"/>
      <c r="D37" s="171" t="s">
        <v>86</v>
      </c>
      <c r="E37" s="172"/>
      <c r="F37" s="172"/>
      <c r="G37" s="172"/>
      <c r="H37" s="173"/>
      <c r="I37" s="172" t="s">
        <v>83</v>
      </c>
      <c r="J37" s="172"/>
      <c r="K37" s="171" t="s">
        <v>87</v>
      </c>
      <c r="L37" s="172"/>
      <c r="M37" s="172"/>
      <c r="N37" s="172"/>
      <c r="O37" s="173"/>
    </row>
    <row r="38" spans="2:15" ht="14.45" customHeight="1">
      <c r="B38" s="194"/>
      <c r="C38" s="192"/>
      <c r="D38" s="163">
        <v>2020</v>
      </c>
      <c r="E38" s="166"/>
      <c r="F38" s="176">
        <v>2019</v>
      </c>
      <c r="G38" s="176"/>
      <c r="H38" s="195" t="s">
        <v>23</v>
      </c>
      <c r="I38" s="197">
        <v>2020</v>
      </c>
      <c r="J38" s="163" t="s">
        <v>88</v>
      </c>
      <c r="K38" s="163">
        <v>2020</v>
      </c>
      <c r="L38" s="166"/>
      <c r="M38" s="176">
        <v>2019</v>
      </c>
      <c r="N38" s="166"/>
      <c r="O38" s="182" t="s">
        <v>23</v>
      </c>
    </row>
    <row r="39" spans="2:15" ht="18.75" customHeight="1">
      <c r="B39" s="199" t="s">
        <v>22</v>
      </c>
      <c r="C39" s="183" t="s">
        <v>25</v>
      </c>
      <c r="D39" s="167"/>
      <c r="E39" s="168"/>
      <c r="F39" s="177"/>
      <c r="G39" s="177"/>
      <c r="H39" s="196"/>
      <c r="I39" s="198"/>
      <c r="J39" s="164"/>
      <c r="K39" s="167"/>
      <c r="L39" s="168"/>
      <c r="M39" s="177"/>
      <c r="N39" s="168"/>
      <c r="O39" s="182"/>
    </row>
    <row r="40" spans="2:15" ht="14.45" customHeight="1">
      <c r="B40" s="199"/>
      <c r="C40" s="183"/>
      <c r="D40" s="144" t="s">
        <v>26</v>
      </c>
      <c r="E40" s="146" t="s">
        <v>2</v>
      </c>
      <c r="F40" s="145" t="s">
        <v>26</v>
      </c>
      <c r="G40" s="55" t="s">
        <v>2</v>
      </c>
      <c r="H40" s="185" t="s">
        <v>27</v>
      </c>
      <c r="I40" s="56" t="s">
        <v>26</v>
      </c>
      <c r="J40" s="187" t="s">
        <v>89</v>
      </c>
      <c r="K40" s="144" t="s">
        <v>26</v>
      </c>
      <c r="L40" s="54" t="s">
        <v>2</v>
      </c>
      <c r="M40" s="145" t="s">
        <v>26</v>
      </c>
      <c r="N40" s="54" t="s">
        <v>2</v>
      </c>
      <c r="O40" s="189" t="s">
        <v>27</v>
      </c>
    </row>
    <row r="41" spans="2:15" ht="25.5">
      <c r="B41" s="200"/>
      <c r="C41" s="184"/>
      <c r="D41" s="147" t="s">
        <v>28</v>
      </c>
      <c r="E41" s="148" t="s">
        <v>29</v>
      </c>
      <c r="F41" s="52" t="s">
        <v>28</v>
      </c>
      <c r="G41" s="53" t="s">
        <v>29</v>
      </c>
      <c r="H41" s="186"/>
      <c r="I41" s="57" t="s">
        <v>28</v>
      </c>
      <c r="J41" s="188"/>
      <c r="K41" s="147" t="s">
        <v>28</v>
      </c>
      <c r="L41" s="148" t="s">
        <v>29</v>
      </c>
      <c r="M41" s="52" t="s">
        <v>28</v>
      </c>
      <c r="N41" s="148" t="s">
        <v>29</v>
      </c>
      <c r="O41" s="190"/>
    </row>
    <row r="42" spans="2:15">
      <c r="B42" s="143"/>
      <c r="C42" s="74" t="s">
        <v>9</v>
      </c>
      <c r="D42" s="85"/>
      <c r="E42" s="76"/>
      <c r="F42" s="86"/>
      <c r="G42" s="87"/>
      <c r="H42" s="78"/>
      <c r="I42" s="86"/>
      <c r="J42" s="88"/>
      <c r="K42" s="85">
        <v>1</v>
      </c>
      <c r="L42" s="76">
        <v>0.5</v>
      </c>
      <c r="M42" s="86"/>
      <c r="N42" s="87"/>
      <c r="O42" s="78"/>
    </row>
    <row r="43" spans="2:15">
      <c r="B43" s="143"/>
      <c r="C43" s="74" t="s">
        <v>12</v>
      </c>
      <c r="D43" s="85"/>
      <c r="E43" s="76"/>
      <c r="F43" s="86"/>
      <c r="G43" s="87"/>
      <c r="H43" s="78"/>
      <c r="I43" s="86"/>
      <c r="J43" s="88"/>
      <c r="K43" s="85">
        <v>1</v>
      </c>
      <c r="L43" s="76">
        <v>0.5</v>
      </c>
      <c r="M43" s="86"/>
      <c r="N43" s="87"/>
      <c r="O43" s="78"/>
    </row>
    <row r="44" spans="2:15">
      <c r="B44" s="25" t="s">
        <v>5</v>
      </c>
      <c r="C44" s="94" t="s">
        <v>31</v>
      </c>
      <c r="D44" s="95">
        <v>0</v>
      </c>
      <c r="E44" s="17">
        <v>0</v>
      </c>
      <c r="F44" s="95">
        <v>0</v>
      </c>
      <c r="G44" s="17">
        <v>0</v>
      </c>
      <c r="H44" s="20"/>
      <c r="I44" s="95">
        <v>0</v>
      </c>
      <c r="J44" s="17">
        <v>0</v>
      </c>
      <c r="K44" s="95">
        <v>2</v>
      </c>
      <c r="L44" s="17">
        <v>1</v>
      </c>
      <c r="M44" s="95">
        <v>0</v>
      </c>
      <c r="N44" s="17">
        <v>0</v>
      </c>
      <c r="O44" s="20"/>
    </row>
    <row r="45" spans="2:15">
      <c r="B45" s="73"/>
      <c r="C45" s="66" t="s">
        <v>3</v>
      </c>
      <c r="D45" s="83">
        <v>539</v>
      </c>
      <c r="E45" s="68">
        <v>0.26869391824526423</v>
      </c>
      <c r="F45" s="84">
        <v>225</v>
      </c>
      <c r="G45" s="69">
        <v>0.18352365415986949</v>
      </c>
      <c r="H45" s="70">
        <v>1.3955555555555557</v>
      </c>
      <c r="I45" s="84">
        <v>532</v>
      </c>
      <c r="J45" s="72">
        <v>1.3157894736842035E-2</v>
      </c>
      <c r="K45" s="83">
        <v>3456</v>
      </c>
      <c r="L45" s="68">
        <v>0.26761654018894221</v>
      </c>
      <c r="M45" s="84">
        <v>4729</v>
      </c>
      <c r="N45" s="69">
        <v>0.24497513468711149</v>
      </c>
      <c r="O45" s="70">
        <v>-0.2691901036159865</v>
      </c>
    </row>
    <row r="46" spans="2:15">
      <c r="B46" s="73"/>
      <c r="C46" s="74" t="s">
        <v>8</v>
      </c>
      <c r="D46" s="85">
        <v>418</v>
      </c>
      <c r="E46" s="76">
        <v>0.20837487537387836</v>
      </c>
      <c r="F46" s="86">
        <v>267</v>
      </c>
      <c r="G46" s="87">
        <v>0.21778140293637846</v>
      </c>
      <c r="H46" s="78">
        <v>0.56554307116104874</v>
      </c>
      <c r="I46" s="86">
        <v>350</v>
      </c>
      <c r="J46" s="88">
        <v>0.19428571428571439</v>
      </c>
      <c r="K46" s="85">
        <v>2413</v>
      </c>
      <c r="L46" s="76">
        <v>0.18685147901502244</v>
      </c>
      <c r="M46" s="86">
        <v>3098</v>
      </c>
      <c r="N46" s="87">
        <v>0.16048487360132616</v>
      </c>
      <c r="O46" s="78">
        <v>-0.22111039380245323</v>
      </c>
    </row>
    <row r="47" spans="2:15">
      <c r="B47" s="73"/>
      <c r="C47" s="74" t="s">
        <v>10</v>
      </c>
      <c r="D47" s="85">
        <v>293</v>
      </c>
      <c r="E47" s="76">
        <v>0.14606181455633099</v>
      </c>
      <c r="F47" s="86">
        <v>231</v>
      </c>
      <c r="G47" s="87">
        <v>0.18841761827079934</v>
      </c>
      <c r="H47" s="78">
        <v>0.26839826839826841</v>
      </c>
      <c r="I47" s="86">
        <v>310</v>
      </c>
      <c r="J47" s="88">
        <v>-5.4838709677419328E-2</v>
      </c>
      <c r="K47" s="85">
        <v>2169</v>
      </c>
      <c r="L47" s="76">
        <v>0.16795725569149761</v>
      </c>
      <c r="M47" s="86">
        <v>4139</v>
      </c>
      <c r="N47" s="87">
        <v>0.21441152092830501</v>
      </c>
      <c r="O47" s="78">
        <v>-0.47596037690263349</v>
      </c>
    </row>
    <row r="48" spans="2:15">
      <c r="B48" s="73"/>
      <c r="C48" s="74" t="s">
        <v>4</v>
      </c>
      <c r="D48" s="85">
        <v>283</v>
      </c>
      <c r="E48" s="76">
        <v>0.14107676969092722</v>
      </c>
      <c r="F48" s="86">
        <v>179</v>
      </c>
      <c r="G48" s="87">
        <v>0.14600326264274063</v>
      </c>
      <c r="H48" s="78">
        <v>0.58100558659217882</v>
      </c>
      <c r="I48" s="86">
        <v>234</v>
      </c>
      <c r="J48" s="88">
        <v>0.20940170940170932</v>
      </c>
      <c r="K48" s="85">
        <v>1942</v>
      </c>
      <c r="L48" s="76">
        <v>0.1503794331733003</v>
      </c>
      <c r="M48" s="86">
        <v>3107</v>
      </c>
      <c r="N48" s="87">
        <v>0.16095109821798592</v>
      </c>
      <c r="O48" s="78">
        <v>-0.3749597682652076</v>
      </c>
    </row>
    <row r="49" spans="2:15">
      <c r="B49" s="115"/>
      <c r="C49" s="74" t="s">
        <v>9</v>
      </c>
      <c r="D49" s="85">
        <v>290</v>
      </c>
      <c r="E49" s="76">
        <v>0.14456630109670987</v>
      </c>
      <c r="F49" s="86">
        <v>237</v>
      </c>
      <c r="G49" s="87">
        <v>0.19331158238172921</v>
      </c>
      <c r="H49" s="78">
        <v>0.2236286919831223</v>
      </c>
      <c r="I49" s="86">
        <v>264</v>
      </c>
      <c r="J49" s="88">
        <v>9.8484848484848397E-2</v>
      </c>
      <c r="K49" s="85">
        <v>1811</v>
      </c>
      <c r="L49" s="76">
        <v>0.14023540343812915</v>
      </c>
      <c r="M49" s="86">
        <v>2977</v>
      </c>
      <c r="N49" s="87">
        <v>0.15421674264401161</v>
      </c>
      <c r="O49" s="78">
        <v>-0.39166946590527374</v>
      </c>
    </row>
    <row r="50" spans="2:15">
      <c r="B50" s="73"/>
      <c r="C50" s="74" t="s">
        <v>11</v>
      </c>
      <c r="D50" s="85">
        <v>92</v>
      </c>
      <c r="E50" s="76">
        <v>4.5862412761714856E-2</v>
      </c>
      <c r="F50" s="86">
        <v>48</v>
      </c>
      <c r="G50" s="87">
        <v>3.9151712887438822E-2</v>
      </c>
      <c r="H50" s="78">
        <v>0.91666666666666674</v>
      </c>
      <c r="I50" s="86">
        <v>66</v>
      </c>
      <c r="J50" s="88">
        <v>0.39393939393939403</v>
      </c>
      <c r="K50" s="85">
        <v>545</v>
      </c>
      <c r="L50" s="76">
        <v>4.2202261111971506E-2</v>
      </c>
      <c r="M50" s="86">
        <v>1008</v>
      </c>
      <c r="N50" s="87">
        <v>5.2217157065893076E-2</v>
      </c>
      <c r="O50" s="78">
        <v>-0.45932539682539686</v>
      </c>
    </row>
    <row r="51" spans="2:15">
      <c r="B51" s="73"/>
      <c r="C51" s="74" t="s">
        <v>12</v>
      </c>
      <c r="D51" s="85">
        <v>79</v>
      </c>
      <c r="E51" s="76">
        <v>3.9381854436689928E-2</v>
      </c>
      <c r="F51" s="86">
        <v>34</v>
      </c>
      <c r="G51" s="87">
        <v>2.7732463295269169E-2</v>
      </c>
      <c r="H51" s="78">
        <v>1.3235294117647061</v>
      </c>
      <c r="I51" s="86">
        <v>51</v>
      </c>
      <c r="J51" s="88">
        <v>0.5490196078431373</v>
      </c>
      <c r="K51" s="85">
        <v>452</v>
      </c>
      <c r="L51" s="76">
        <v>3.50007743534149E-2</v>
      </c>
      <c r="M51" s="86">
        <v>223</v>
      </c>
      <c r="N51" s="87">
        <v>1.1552009946125156E-2</v>
      </c>
      <c r="O51" s="78">
        <v>1.0269058295964126</v>
      </c>
    </row>
    <row r="52" spans="2:15">
      <c r="B52" s="73"/>
      <c r="C52" s="74" t="s">
        <v>69</v>
      </c>
      <c r="D52" s="85">
        <v>12</v>
      </c>
      <c r="E52" s="76">
        <v>5.9820538384845467E-3</v>
      </c>
      <c r="F52" s="86">
        <v>5</v>
      </c>
      <c r="G52" s="87">
        <v>4.0783034257748773E-3</v>
      </c>
      <c r="H52" s="78">
        <v>1.4</v>
      </c>
      <c r="I52" s="86">
        <v>12</v>
      </c>
      <c r="J52" s="88">
        <v>0</v>
      </c>
      <c r="K52" s="85">
        <v>117</v>
      </c>
      <c r="L52" s="76">
        <v>9.059934954313148E-3</v>
      </c>
      <c r="M52" s="86">
        <v>16</v>
      </c>
      <c r="N52" s="87">
        <v>8.2884376295068376E-4</v>
      </c>
      <c r="O52" s="78">
        <v>6.3125</v>
      </c>
    </row>
    <row r="53" spans="2:15">
      <c r="B53" s="131"/>
      <c r="C53" s="89" t="s">
        <v>30</v>
      </c>
      <c r="D53" s="90">
        <v>0</v>
      </c>
      <c r="E53" s="91">
        <v>0</v>
      </c>
      <c r="F53" s="90">
        <v>0</v>
      </c>
      <c r="G53" s="96">
        <v>0</v>
      </c>
      <c r="H53" s="92"/>
      <c r="I53" s="90">
        <v>0</v>
      </c>
      <c r="J53" s="97"/>
      <c r="K53" s="90">
        <v>5</v>
      </c>
      <c r="L53" s="96">
        <v>3.8717670744927986E-4</v>
      </c>
      <c r="M53" s="90">
        <v>3</v>
      </c>
      <c r="N53" s="96">
        <v>1.5540820555325321E-4</v>
      </c>
      <c r="O53" s="93">
        <v>0.66666666666666674</v>
      </c>
    </row>
    <row r="54" spans="2:15">
      <c r="B54" s="24" t="s">
        <v>6</v>
      </c>
      <c r="C54" s="94" t="s">
        <v>31</v>
      </c>
      <c r="D54" s="37">
        <v>2006</v>
      </c>
      <c r="E54" s="17">
        <v>1</v>
      </c>
      <c r="F54" s="37">
        <v>1226</v>
      </c>
      <c r="G54" s="17">
        <v>0.99999999999999989</v>
      </c>
      <c r="H54" s="18">
        <v>0.63621533442088096</v>
      </c>
      <c r="I54" s="37">
        <v>1819</v>
      </c>
      <c r="J54" s="19">
        <v>0.10280373831775691</v>
      </c>
      <c r="K54" s="37">
        <v>12910</v>
      </c>
      <c r="L54" s="17">
        <v>0.99969025863404026</v>
      </c>
      <c r="M54" s="37">
        <v>19300</v>
      </c>
      <c r="N54" s="19">
        <v>0.99979278905926239</v>
      </c>
      <c r="O54" s="21">
        <v>-0.33108808290155445</v>
      </c>
    </row>
    <row r="55" spans="2:15">
      <c r="B55" s="24" t="s">
        <v>56</v>
      </c>
      <c r="C55" s="94" t="s">
        <v>31</v>
      </c>
      <c r="D55" s="95">
        <v>0</v>
      </c>
      <c r="E55" s="17">
        <v>1</v>
      </c>
      <c r="F55" s="95">
        <v>0</v>
      </c>
      <c r="G55" s="17">
        <v>1</v>
      </c>
      <c r="H55" s="18"/>
      <c r="I55" s="95">
        <v>1</v>
      </c>
      <c r="J55" s="19">
        <v>-1</v>
      </c>
      <c r="K55" s="95">
        <v>2</v>
      </c>
      <c r="L55" s="17">
        <v>1</v>
      </c>
      <c r="M55" s="95">
        <v>4</v>
      </c>
      <c r="N55" s="17">
        <v>1</v>
      </c>
      <c r="O55" s="21">
        <v>-0.5</v>
      </c>
    </row>
    <row r="56" spans="2:15">
      <c r="B56" s="25"/>
      <c r="C56" s="98" t="s">
        <v>31</v>
      </c>
      <c r="D56" s="38">
        <v>2006</v>
      </c>
      <c r="E56" s="12">
        <v>1</v>
      </c>
      <c r="F56" s="38">
        <v>1226</v>
      </c>
      <c r="G56" s="12">
        <v>1</v>
      </c>
      <c r="H56" s="13">
        <v>0.63621533442088096</v>
      </c>
      <c r="I56" s="38">
        <v>1820</v>
      </c>
      <c r="J56" s="14">
        <v>0.10219780219780228</v>
      </c>
      <c r="K56" s="38">
        <v>12914</v>
      </c>
      <c r="L56" s="12">
        <v>1</v>
      </c>
      <c r="M56" s="38">
        <v>19304</v>
      </c>
      <c r="N56" s="12">
        <v>1</v>
      </c>
      <c r="O56" s="22">
        <v>-0.33101947782842933</v>
      </c>
    </row>
    <row r="57" spans="2:15">
      <c r="B57" s="35" t="s">
        <v>44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2: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2:15">
      <c r="B59" s="169" t="s">
        <v>52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23"/>
    </row>
    <row r="60" spans="2:15">
      <c r="B60" s="170" t="s">
        <v>53</v>
      </c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8" t="s">
        <v>37</v>
      </c>
    </row>
    <row r="61" spans="2:15">
      <c r="B61" s="193" t="s">
        <v>22</v>
      </c>
      <c r="C61" s="193" t="s">
        <v>1</v>
      </c>
      <c r="D61" s="174" t="s">
        <v>84</v>
      </c>
      <c r="E61" s="165"/>
      <c r="F61" s="165"/>
      <c r="G61" s="165"/>
      <c r="H61" s="175"/>
      <c r="I61" s="165" t="s">
        <v>82</v>
      </c>
      <c r="J61" s="165"/>
      <c r="K61" s="174" t="s">
        <v>85</v>
      </c>
      <c r="L61" s="165"/>
      <c r="M61" s="165"/>
      <c r="N61" s="165"/>
      <c r="O61" s="175"/>
    </row>
    <row r="62" spans="2:15">
      <c r="B62" s="194"/>
      <c r="C62" s="194"/>
      <c r="D62" s="171" t="s">
        <v>86</v>
      </c>
      <c r="E62" s="172"/>
      <c r="F62" s="172"/>
      <c r="G62" s="172"/>
      <c r="H62" s="173"/>
      <c r="I62" s="172" t="s">
        <v>83</v>
      </c>
      <c r="J62" s="172"/>
      <c r="K62" s="171" t="s">
        <v>87</v>
      </c>
      <c r="L62" s="172"/>
      <c r="M62" s="172"/>
      <c r="N62" s="172"/>
      <c r="O62" s="173"/>
    </row>
    <row r="63" spans="2:15" ht="15" customHeight="1">
      <c r="B63" s="194"/>
      <c r="C63" s="192"/>
      <c r="D63" s="163">
        <v>2020</v>
      </c>
      <c r="E63" s="166"/>
      <c r="F63" s="176">
        <v>2019</v>
      </c>
      <c r="G63" s="176"/>
      <c r="H63" s="195" t="s">
        <v>23</v>
      </c>
      <c r="I63" s="197">
        <v>2020</v>
      </c>
      <c r="J63" s="163" t="s">
        <v>88</v>
      </c>
      <c r="K63" s="163">
        <v>2020</v>
      </c>
      <c r="L63" s="166"/>
      <c r="M63" s="176">
        <v>2019</v>
      </c>
      <c r="N63" s="166"/>
      <c r="O63" s="182" t="s">
        <v>23</v>
      </c>
    </row>
    <row r="64" spans="2:15" ht="14.45" customHeight="1">
      <c r="B64" s="199" t="s">
        <v>22</v>
      </c>
      <c r="C64" s="183" t="s">
        <v>25</v>
      </c>
      <c r="D64" s="167"/>
      <c r="E64" s="168"/>
      <c r="F64" s="177"/>
      <c r="G64" s="177"/>
      <c r="H64" s="196"/>
      <c r="I64" s="198"/>
      <c r="J64" s="164"/>
      <c r="K64" s="167"/>
      <c r="L64" s="168"/>
      <c r="M64" s="177"/>
      <c r="N64" s="168"/>
      <c r="O64" s="182"/>
    </row>
    <row r="65" spans="2:15" ht="15" customHeight="1">
      <c r="B65" s="199"/>
      <c r="C65" s="183"/>
      <c r="D65" s="144" t="s">
        <v>26</v>
      </c>
      <c r="E65" s="146" t="s">
        <v>2</v>
      </c>
      <c r="F65" s="145" t="s">
        <v>26</v>
      </c>
      <c r="G65" s="55" t="s">
        <v>2</v>
      </c>
      <c r="H65" s="185" t="s">
        <v>27</v>
      </c>
      <c r="I65" s="56" t="s">
        <v>26</v>
      </c>
      <c r="J65" s="187" t="s">
        <v>89</v>
      </c>
      <c r="K65" s="144" t="s">
        <v>26</v>
      </c>
      <c r="L65" s="54" t="s">
        <v>2</v>
      </c>
      <c r="M65" s="145" t="s">
        <v>26</v>
      </c>
      <c r="N65" s="54" t="s">
        <v>2</v>
      </c>
      <c r="O65" s="189" t="s">
        <v>27</v>
      </c>
    </row>
    <row r="66" spans="2:15" ht="14.25" customHeight="1">
      <c r="B66" s="200"/>
      <c r="C66" s="184"/>
      <c r="D66" s="147" t="s">
        <v>28</v>
      </c>
      <c r="E66" s="148" t="s">
        <v>29</v>
      </c>
      <c r="F66" s="52" t="s">
        <v>28</v>
      </c>
      <c r="G66" s="53" t="s">
        <v>29</v>
      </c>
      <c r="H66" s="186"/>
      <c r="I66" s="57" t="s">
        <v>28</v>
      </c>
      <c r="J66" s="188"/>
      <c r="K66" s="147" t="s">
        <v>28</v>
      </c>
      <c r="L66" s="148" t="s">
        <v>29</v>
      </c>
      <c r="M66" s="52" t="s">
        <v>28</v>
      </c>
      <c r="N66" s="148" t="s">
        <v>29</v>
      </c>
      <c r="O66" s="190"/>
    </row>
    <row r="67" spans="2:15">
      <c r="B67" s="73"/>
      <c r="C67" s="66" t="s">
        <v>12</v>
      </c>
      <c r="D67" s="83">
        <v>162</v>
      </c>
      <c r="E67" s="68">
        <v>0.53465346534653468</v>
      </c>
      <c r="F67" s="84">
        <v>110</v>
      </c>
      <c r="G67" s="69">
        <v>0.37671232876712329</v>
      </c>
      <c r="H67" s="70">
        <v>0.47272727272727266</v>
      </c>
      <c r="I67" s="83">
        <v>71</v>
      </c>
      <c r="J67" s="72">
        <v>1.2816901408450705</v>
      </c>
      <c r="K67" s="83">
        <v>895</v>
      </c>
      <c r="L67" s="68">
        <v>0.43299467827769716</v>
      </c>
      <c r="M67" s="84">
        <v>1047</v>
      </c>
      <c r="N67" s="69">
        <v>0.40331278890600925</v>
      </c>
      <c r="O67" s="70">
        <v>-0.1451766953199618</v>
      </c>
    </row>
    <row r="68" spans="2:15">
      <c r="B68" s="73"/>
      <c r="C68" s="74" t="s">
        <v>4</v>
      </c>
      <c r="D68" s="85">
        <v>74</v>
      </c>
      <c r="E68" s="76">
        <v>0.24422442244224424</v>
      </c>
      <c r="F68" s="86">
        <v>78</v>
      </c>
      <c r="G68" s="87">
        <v>0.26712328767123289</v>
      </c>
      <c r="H68" s="78">
        <v>-5.1282051282051322E-2</v>
      </c>
      <c r="I68" s="85">
        <v>70</v>
      </c>
      <c r="J68" s="88">
        <v>5.7142857142857162E-2</v>
      </c>
      <c r="K68" s="85">
        <v>459</v>
      </c>
      <c r="L68" s="76">
        <v>0.22206095791001451</v>
      </c>
      <c r="M68" s="86">
        <v>682</v>
      </c>
      <c r="N68" s="87">
        <v>0.26271186440677968</v>
      </c>
      <c r="O68" s="78">
        <v>-0.32697947214076251</v>
      </c>
    </row>
    <row r="69" spans="2:15">
      <c r="B69" s="73"/>
      <c r="C69" s="74" t="s">
        <v>9</v>
      </c>
      <c r="D69" s="85">
        <v>46</v>
      </c>
      <c r="E69" s="76">
        <v>0.15181518151815182</v>
      </c>
      <c r="F69" s="86">
        <v>63</v>
      </c>
      <c r="G69" s="87">
        <v>0.21575342465753425</v>
      </c>
      <c r="H69" s="78">
        <v>-0.26984126984126988</v>
      </c>
      <c r="I69" s="86"/>
      <c r="J69" s="88"/>
      <c r="K69" s="85">
        <v>389</v>
      </c>
      <c r="L69" s="76">
        <v>0.18819545234639573</v>
      </c>
      <c r="M69" s="86">
        <v>473</v>
      </c>
      <c r="N69" s="87">
        <v>0.18220338983050846</v>
      </c>
      <c r="O69" s="78">
        <v>-0.17758985200845667</v>
      </c>
    </row>
    <row r="70" spans="2:15" ht="14.45" customHeight="1">
      <c r="B70" s="73"/>
      <c r="C70" s="74" t="s">
        <v>3</v>
      </c>
      <c r="D70" s="85">
        <v>3</v>
      </c>
      <c r="E70" s="76">
        <v>9.9009900990099011E-3</v>
      </c>
      <c r="F70" s="86">
        <v>11</v>
      </c>
      <c r="G70" s="87">
        <v>3.7671232876712327E-2</v>
      </c>
      <c r="H70" s="78">
        <v>-0.72727272727272729</v>
      </c>
      <c r="I70" s="86"/>
      <c r="J70" s="88"/>
      <c r="K70" s="85">
        <v>108</v>
      </c>
      <c r="L70" s="76">
        <v>5.2249637155297533E-2</v>
      </c>
      <c r="M70" s="86">
        <v>106</v>
      </c>
      <c r="N70" s="87">
        <v>4.0832049306625574E-2</v>
      </c>
      <c r="O70" s="78">
        <v>1.8867924528301883E-2</v>
      </c>
    </row>
    <row r="71" spans="2:15" ht="14.45" customHeight="1">
      <c r="B71" s="115"/>
      <c r="C71" s="74" t="s">
        <v>42</v>
      </c>
      <c r="D71" s="85">
        <v>6</v>
      </c>
      <c r="E71" s="76">
        <v>1.9801980198019802E-2</v>
      </c>
      <c r="F71" s="86">
        <v>10</v>
      </c>
      <c r="G71" s="87">
        <v>3.4246575342465752E-2</v>
      </c>
      <c r="H71" s="78">
        <v>-0.4</v>
      </c>
      <c r="I71" s="86">
        <v>10</v>
      </c>
      <c r="J71" s="88">
        <v>-0.4</v>
      </c>
      <c r="K71" s="85">
        <v>96</v>
      </c>
      <c r="L71" s="76">
        <v>4.6444121915820029E-2</v>
      </c>
      <c r="M71" s="86">
        <v>121</v>
      </c>
      <c r="N71" s="87">
        <v>4.6610169491525424E-2</v>
      </c>
      <c r="O71" s="78">
        <v>-0.20661157024793386</v>
      </c>
    </row>
    <row r="72" spans="2:15" ht="14.45" customHeight="1">
      <c r="B72" s="73"/>
      <c r="C72" s="74" t="s">
        <v>11</v>
      </c>
      <c r="D72" s="85">
        <v>2</v>
      </c>
      <c r="E72" s="76">
        <v>6.6006600660066007E-3</v>
      </c>
      <c r="F72" s="86">
        <v>5</v>
      </c>
      <c r="G72" s="87">
        <v>1.7123287671232876E-2</v>
      </c>
      <c r="H72" s="78">
        <v>-0.6</v>
      </c>
      <c r="I72" s="86">
        <v>10</v>
      </c>
      <c r="J72" s="88">
        <v>-0.8</v>
      </c>
      <c r="K72" s="85">
        <v>53</v>
      </c>
      <c r="L72" s="76">
        <v>2.564102564102564E-2</v>
      </c>
      <c r="M72" s="86">
        <v>51</v>
      </c>
      <c r="N72" s="87">
        <v>1.9645608628659477E-2</v>
      </c>
      <c r="O72" s="78">
        <v>3.9215686274509887E-2</v>
      </c>
    </row>
    <row r="73" spans="2:15" ht="14.45" customHeight="1">
      <c r="B73" s="73"/>
      <c r="C73" s="74" t="s">
        <v>17</v>
      </c>
      <c r="D73" s="85">
        <v>2</v>
      </c>
      <c r="E73" s="76">
        <v>6.6006600660066007E-3</v>
      </c>
      <c r="F73" s="86">
        <v>4</v>
      </c>
      <c r="G73" s="87">
        <v>1.3698630136986301E-2</v>
      </c>
      <c r="H73" s="78">
        <v>-0.5</v>
      </c>
      <c r="I73" s="86">
        <v>3</v>
      </c>
      <c r="J73" s="88">
        <v>-0.33333333333333337</v>
      </c>
      <c r="K73" s="85">
        <v>15</v>
      </c>
      <c r="L73" s="76">
        <v>7.2568940493468797E-3</v>
      </c>
      <c r="M73" s="86">
        <v>39</v>
      </c>
      <c r="N73" s="87">
        <v>1.5023112480739599E-2</v>
      </c>
      <c r="O73" s="78">
        <v>-0.61538461538461542</v>
      </c>
    </row>
    <row r="74" spans="2:15">
      <c r="B74" s="73"/>
      <c r="C74" s="89" t="s">
        <v>30</v>
      </c>
      <c r="D74" s="90">
        <v>8</v>
      </c>
      <c r="E74" s="91">
        <v>2.6402640264026403E-2</v>
      </c>
      <c r="F74" s="90">
        <v>11</v>
      </c>
      <c r="G74" s="96">
        <v>3.7671232876712327E-2</v>
      </c>
      <c r="H74" s="92">
        <v>-0.27272727272727271</v>
      </c>
      <c r="I74" s="90">
        <v>7</v>
      </c>
      <c r="J74" s="97">
        <v>0.14285714285714279</v>
      </c>
      <c r="K74" s="90">
        <v>52</v>
      </c>
      <c r="L74" s="96">
        <v>2.5157232704402517E-2</v>
      </c>
      <c r="M74" s="90">
        <v>77</v>
      </c>
      <c r="N74" s="96">
        <v>2.9661016949152536E-2</v>
      </c>
      <c r="O74" s="93">
        <v>-0.32467532467532467</v>
      </c>
    </row>
    <row r="75" spans="2:15" ht="15" customHeight="1">
      <c r="B75" s="25" t="s">
        <v>5</v>
      </c>
      <c r="C75" s="94" t="s">
        <v>31</v>
      </c>
      <c r="D75" s="37">
        <v>303</v>
      </c>
      <c r="E75" s="17">
        <v>1.0000000000000002</v>
      </c>
      <c r="F75" s="37">
        <v>292</v>
      </c>
      <c r="G75" s="17">
        <v>1</v>
      </c>
      <c r="H75" s="18">
        <v>3.7671232876712368E-2</v>
      </c>
      <c r="I75" s="37">
        <v>171</v>
      </c>
      <c r="J75" s="19">
        <v>-0.52783366867873915</v>
      </c>
      <c r="K75" s="37">
        <v>2067</v>
      </c>
      <c r="L75" s="17">
        <v>1.0000000000000002</v>
      </c>
      <c r="M75" s="37">
        <v>2596</v>
      </c>
      <c r="N75" s="19">
        <v>1</v>
      </c>
      <c r="O75" s="21">
        <v>-0.20377503852080125</v>
      </c>
    </row>
    <row r="76" spans="2:15">
      <c r="B76" s="73"/>
      <c r="C76" s="66" t="s">
        <v>8</v>
      </c>
      <c r="D76" s="83">
        <v>130</v>
      </c>
      <c r="E76" s="68">
        <v>0.29213483146067415</v>
      </c>
      <c r="F76" s="84">
        <v>110</v>
      </c>
      <c r="G76" s="69">
        <v>0.24070021881838075</v>
      </c>
      <c r="H76" s="70">
        <v>0.18181818181818188</v>
      </c>
      <c r="I76" s="84">
        <v>101</v>
      </c>
      <c r="J76" s="72">
        <v>0.28712871287128716</v>
      </c>
      <c r="K76" s="83">
        <v>700</v>
      </c>
      <c r="L76" s="68">
        <v>0.20722320899940794</v>
      </c>
      <c r="M76" s="84">
        <v>782</v>
      </c>
      <c r="N76" s="69">
        <v>0.1639412997903564</v>
      </c>
      <c r="O76" s="70">
        <v>-0.1048593350383632</v>
      </c>
    </row>
    <row r="77" spans="2:15" ht="15" customHeight="1">
      <c r="B77" s="73"/>
      <c r="C77" s="74" t="s">
        <v>4</v>
      </c>
      <c r="D77" s="85">
        <v>81</v>
      </c>
      <c r="E77" s="76">
        <v>0.18202247191011237</v>
      </c>
      <c r="F77" s="86">
        <v>131</v>
      </c>
      <c r="G77" s="87">
        <v>0.28665207877461707</v>
      </c>
      <c r="H77" s="78">
        <v>-0.38167938931297707</v>
      </c>
      <c r="I77" s="86">
        <v>62</v>
      </c>
      <c r="J77" s="88">
        <v>0.30645161290322576</v>
      </c>
      <c r="K77" s="85">
        <v>678</v>
      </c>
      <c r="L77" s="76">
        <v>0.20071047957371227</v>
      </c>
      <c r="M77" s="86">
        <v>1099</v>
      </c>
      <c r="N77" s="87">
        <v>0.23039832285115305</v>
      </c>
      <c r="O77" s="78">
        <v>-0.38307552320291172</v>
      </c>
    </row>
    <row r="78" spans="2:15">
      <c r="B78" s="73"/>
      <c r="C78" s="74" t="s">
        <v>9</v>
      </c>
      <c r="D78" s="85">
        <v>57</v>
      </c>
      <c r="E78" s="76">
        <v>0.12808988764044943</v>
      </c>
      <c r="F78" s="86">
        <v>60</v>
      </c>
      <c r="G78" s="87">
        <v>0.13129102844638948</v>
      </c>
      <c r="H78" s="78">
        <v>-5.0000000000000044E-2</v>
      </c>
      <c r="I78" s="86">
        <v>62</v>
      </c>
      <c r="J78" s="88">
        <v>-8.064516129032262E-2</v>
      </c>
      <c r="K78" s="85">
        <v>617</v>
      </c>
      <c r="L78" s="76">
        <v>0.18265245707519243</v>
      </c>
      <c r="M78" s="86">
        <v>797</v>
      </c>
      <c r="N78" s="87">
        <v>0.16708595387840672</v>
      </c>
      <c r="O78" s="78">
        <v>-0.22584692597239653</v>
      </c>
    </row>
    <row r="79" spans="2:15" ht="15" customHeight="1">
      <c r="B79" s="73"/>
      <c r="C79" s="74" t="s">
        <v>10</v>
      </c>
      <c r="D79" s="85">
        <v>76</v>
      </c>
      <c r="E79" s="76">
        <v>0.17078651685393259</v>
      </c>
      <c r="F79" s="86">
        <v>71</v>
      </c>
      <c r="G79" s="87">
        <v>0.15536105032822758</v>
      </c>
      <c r="H79" s="78">
        <v>7.0422535211267512E-2</v>
      </c>
      <c r="I79" s="86">
        <v>85</v>
      </c>
      <c r="J79" s="88">
        <v>-0.10588235294117643</v>
      </c>
      <c r="K79" s="85">
        <v>580</v>
      </c>
      <c r="L79" s="76">
        <v>0.17169923031379514</v>
      </c>
      <c r="M79" s="86">
        <v>968</v>
      </c>
      <c r="N79" s="87">
        <v>0.20293501048218029</v>
      </c>
      <c r="O79" s="78">
        <v>-0.40082644628099173</v>
      </c>
    </row>
    <row r="80" spans="2:15">
      <c r="B80" s="115"/>
      <c r="C80" s="74" t="s">
        <v>3</v>
      </c>
      <c r="D80" s="85">
        <v>54</v>
      </c>
      <c r="E80" s="76">
        <v>0.12134831460674157</v>
      </c>
      <c r="F80" s="86">
        <v>27</v>
      </c>
      <c r="G80" s="87">
        <v>5.9080962800875277E-2</v>
      </c>
      <c r="H80" s="78">
        <v>1</v>
      </c>
      <c r="I80" s="86">
        <v>50</v>
      </c>
      <c r="J80" s="88">
        <v>8.0000000000000071E-2</v>
      </c>
      <c r="K80" s="85">
        <v>472</v>
      </c>
      <c r="L80" s="76">
        <v>0.13972764949674363</v>
      </c>
      <c r="M80" s="86">
        <v>633</v>
      </c>
      <c r="N80" s="87">
        <v>0.13270440251572327</v>
      </c>
      <c r="O80" s="78">
        <v>-0.25434439178515011</v>
      </c>
    </row>
    <row r="81" spans="2:15" ht="15" customHeight="1">
      <c r="B81" s="73"/>
      <c r="C81" s="74" t="s">
        <v>11</v>
      </c>
      <c r="D81" s="85">
        <v>34</v>
      </c>
      <c r="E81" s="76">
        <v>7.6404494382022473E-2</v>
      </c>
      <c r="F81" s="86">
        <v>50</v>
      </c>
      <c r="G81" s="87">
        <v>0.10940919037199125</v>
      </c>
      <c r="H81" s="78">
        <v>-0.31999999999999995</v>
      </c>
      <c r="I81" s="86">
        <v>29</v>
      </c>
      <c r="J81" s="88">
        <v>0.17241379310344818</v>
      </c>
      <c r="K81" s="85">
        <v>220</v>
      </c>
      <c r="L81" s="76">
        <v>6.5127294256956778E-2</v>
      </c>
      <c r="M81" s="86">
        <v>334</v>
      </c>
      <c r="N81" s="87">
        <v>7.0020964360586996E-2</v>
      </c>
      <c r="O81" s="78">
        <v>-0.3413173652694611</v>
      </c>
    </row>
    <row r="82" spans="2:15" ht="15" customHeight="1">
      <c r="B82" s="73"/>
      <c r="C82" s="74" t="s">
        <v>12</v>
      </c>
      <c r="D82" s="85">
        <v>11</v>
      </c>
      <c r="E82" s="76">
        <v>2.4719101123595506E-2</v>
      </c>
      <c r="F82" s="86">
        <v>5</v>
      </c>
      <c r="G82" s="87">
        <v>1.0940919037199124E-2</v>
      </c>
      <c r="H82" s="78">
        <v>1.2000000000000002</v>
      </c>
      <c r="I82" s="86">
        <v>7</v>
      </c>
      <c r="J82" s="88">
        <v>0.5714285714285714</v>
      </c>
      <c r="K82" s="85">
        <v>76</v>
      </c>
      <c r="L82" s="76">
        <v>2.2498519834221433E-2</v>
      </c>
      <c r="M82" s="86">
        <v>131</v>
      </c>
      <c r="N82" s="87">
        <v>2.7463312368972745E-2</v>
      </c>
      <c r="O82" s="78">
        <v>-0.41984732824427484</v>
      </c>
    </row>
    <row r="83" spans="2:15" ht="15" customHeight="1">
      <c r="B83" s="131"/>
      <c r="C83" s="89" t="s">
        <v>30</v>
      </c>
      <c r="D83" s="90">
        <v>2</v>
      </c>
      <c r="E83" s="91">
        <v>4.4943820224719105E-3</v>
      </c>
      <c r="F83" s="90">
        <v>3</v>
      </c>
      <c r="G83" s="96">
        <v>6.5645514223194746E-3</v>
      </c>
      <c r="H83" s="92">
        <v>-0.33333333333333337</v>
      </c>
      <c r="I83" s="90">
        <v>2</v>
      </c>
      <c r="J83" s="97">
        <v>0</v>
      </c>
      <c r="K83" s="90">
        <v>35</v>
      </c>
      <c r="L83" s="96">
        <v>1.0361160449970397E-2</v>
      </c>
      <c r="M83" s="90">
        <v>26</v>
      </c>
      <c r="N83" s="96">
        <v>5.450733752620545E-3</v>
      </c>
      <c r="O83" s="93">
        <v>0.34615384615384626</v>
      </c>
    </row>
    <row r="84" spans="2:15" ht="15" customHeight="1">
      <c r="B84" s="24" t="s">
        <v>6</v>
      </c>
      <c r="C84" s="94" t="s">
        <v>31</v>
      </c>
      <c r="D84" s="37">
        <v>445</v>
      </c>
      <c r="E84" s="17">
        <v>1</v>
      </c>
      <c r="F84" s="37">
        <v>457</v>
      </c>
      <c r="G84" s="17">
        <v>1</v>
      </c>
      <c r="H84" s="18">
        <v>-2.6258205689277947E-2</v>
      </c>
      <c r="I84" s="37">
        <v>398</v>
      </c>
      <c r="J84" s="19">
        <v>0.11809045226130643</v>
      </c>
      <c r="K84" s="37">
        <v>3378</v>
      </c>
      <c r="L84" s="17">
        <v>1</v>
      </c>
      <c r="M84" s="37">
        <v>4770</v>
      </c>
      <c r="N84" s="19">
        <v>1</v>
      </c>
      <c r="O84" s="21">
        <v>-0.29182389937106923</v>
      </c>
    </row>
    <row r="85" spans="2:15">
      <c r="B85" s="24" t="s">
        <v>56</v>
      </c>
      <c r="C85" s="94" t="s">
        <v>31</v>
      </c>
      <c r="D85" s="95">
        <v>1</v>
      </c>
      <c r="E85" s="17">
        <v>1</v>
      </c>
      <c r="F85" s="95">
        <v>1</v>
      </c>
      <c r="G85" s="17">
        <v>1</v>
      </c>
      <c r="H85" s="18">
        <v>0</v>
      </c>
      <c r="I85" s="95">
        <v>0</v>
      </c>
      <c r="J85" s="19"/>
      <c r="K85" s="95">
        <v>6</v>
      </c>
      <c r="L85" s="17">
        <v>1</v>
      </c>
      <c r="M85" s="95">
        <v>19</v>
      </c>
      <c r="N85" s="17">
        <v>1</v>
      </c>
      <c r="O85" s="21">
        <v>-0.68421052631578949</v>
      </c>
    </row>
    <row r="86" spans="2:15" ht="15" customHeight="1">
      <c r="B86" s="25"/>
      <c r="C86" s="98" t="s">
        <v>31</v>
      </c>
      <c r="D86" s="38">
        <v>749</v>
      </c>
      <c r="E86" s="12">
        <v>1</v>
      </c>
      <c r="F86" s="38">
        <v>750</v>
      </c>
      <c r="G86" s="12">
        <v>1</v>
      </c>
      <c r="H86" s="13">
        <v>-1.3333333333332975E-3</v>
      </c>
      <c r="I86" s="38">
        <v>616</v>
      </c>
      <c r="J86" s="14">
        <v>0.21590909090909083</v>
      </c>
      <c r="K86" s="38">
        <v>5451</v>
      </c>
      <c r="L86" s="12">
        <v>1</v>
      </c>
      <c r="M86" s="38">
        <v>7385</v>
      </c>
      <c r="N86" s="12">
        <v>1</v>
      </c>
      <c r="O86" s="22">
        <v>-0.26188219363574816</v>
      </c>
    </row>
    <row r="87" spans="2:15">
      <c r="B87" s="35" t="s">
        <v>44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15" priority="34" operator="lessThan">
      <formula>0</formula>
    </cfRule>
  </conditionalFormatting>
  <conditionalFormatting sqref="H10:H14 J10:J14 O10:O14">
    <cfRule type="cellIs" dxfId="114" priority="33" operator="lessThan">
      <formula>0</formula>
    </cfRule>
  </conditionalFormatting>
  <conditionalFormatting sqref="J18 J15:J16">
    <cfRule type="cellIs" dxfId="113" priority="32" operator="lessThan">
      <formula>0</formula>
    </cfRule>
  </conditionalFormatting>
  <conditionalFormatting sqref="D19:O26 D10:O16">
    <cfRule type="cellIs" dxfId="112" priority="31" operator="equal">
      <formula>0</formula>
    </cfRule>
  </conditionalFormatting>
  <conditionalFormatting sqref="H27:H28 O27:O28 H17:H18 O17:O18">
    <cfRule type="cellIs" dxfId="111" priority="30" operator="lessThan">
      <formula>0</formula>
    </cfRule>
  </conditionalFormatting>
  <conditionalFormatting sqref="H19:H23 J19:J23 O19:O23">
    <cfRule type="cellIs" dxfId="110" priority="29" operator="lessThan">
      <formula>0</formula>
    </cfRule>
  </conditionalFormatting>
  <conditionalFormatting sqref="H30 O30">
    <cfRule type="cellIs" dxfId="109" priority="28" operator="lessThan">
      <formula>0</formula>
    </cfRule>
  </conditionalFormatting>
  <conditionalFormatting sqref="H30 O30 J30">
    <cfRule type="cellIs" dxfId="108" priority="27" operator="lessThan">
      <formula>0</formula>
    </cfRule>
  </conditionalFormatting>
  <conditionalFormatting sqref="H50:H53 J50:J53 O50:O53 O44 H44">
    <cfRule type="cellIs" dxfId="107" priority="26" operator="lessThan">
      <formula>0</formula>
    </cfRule>
  </conditionalFormatting>
  <conditionalFormatting sqref="H53 O53 O44 H44">
    <cfRule type="cellIs" dxfId="106" priority="25" operator="lessThan">
      <formula>0</formula>
    </cfRule>
  </conditionalFormatting>
  <conditionalFormatting sqref="H45:H49 J45:J49 O45:O49">
    <cfRule type="cellIs" dxfId="105" priority="24" operator="lessThan">
      <formula>0</formula>
    </cfRule>
  </conditionalFormatting>
  <conditionalFormatting sqref="D45:O52">
    <cfRule type="cellIs" dxfId="104" priority="23" operator="equal">
      <formula>0</formula>
    </cfRule>
  </conditionalFormatting>
  <conditionalFormatting sqref="H55 J55 O55">
    <cfRule type="cellIs" dxfId="103" priority="22" operator="lessThan">
      <formula>0</formula>
    </cfRule>
  </conditionalFormatting>
  <conditionalFormatting sqref="H54 J54 O54">
    <cfRule type="cellIs" dxfId="102" priority="21" operator="lessThan">
      <formula>0</formula>
    </cfRule>
  </conditionalFormatting>
  <conditionalFormatting sqref="H54 O54">
    <cfRule type="cellIs" dxfId="101" priority="20" operator="lessThan">
      <formula>0</formula>
    </cfRule>
  </conditionalFormatting>
  <conditionalFormatting sqref="H56 O56">
    <cfRule type="cellIs" dxfId="100" priority="19" operator="lessThan">
      <formula>0</formula>
    </cfRule>
  </conditionalFormatting>
  <conditionalFormatting sqref="H56 O56 J56">
    <cfRule type="cellIs" dxfId="99" priority="18" operator="lessThan">
      <formula>0</formula>
    </cfRule>
  </conditionalFormatting>
  <conditionalFormatting sqref="H67:H71 J67:J71 O67:O71">
    <cfRule type="cellIs" dxfId="98" priority="17" operator="lessThan">
      <formula>0</formula>
    </cfRule>
  </conditionalFormatting>
  <conditionalFormatting sqref="J72:J73 O72:O73 H72:H73">
    <cfRule type="cellIs" dxfId="97" priority="16" operator="lessThan">
      <formula>0</formula>
    </cfRule>
  </conditionalFormatting>
  <conditionalFormatting sqref="D76:O82 D67:O73">
    <cfRule type="cellIs" dxfId="96" priority="15" operator="equal">
      <formula>0</formula>
    </cfRule>
  </conditionalFormatting>
  <conditionalFormatting sqref="H81:H83 J81:J83 O81:O83">
    <cfRule type="cellIs" dxfId="95" priority="14" operator="lessThan">
      <formula>0</formula>
    </cfRule>
  </conditionalFormatting>
  <conditionalFormatting sqref="H76:H80 J76:J80 O76:O80">
    <cfRule type="cellIs" dxfId="94" priority="13" operator="lessThan">
      <formula>0</formula>
    </cfRule>
  </conditionalFormatting>
  <conditionalFormatting sqref="H74 O74">
    <cfRule type="cellIs" dxfId="93" priority="12" operator="lessThan">
      <formula>0</formula>
    </cfRule>
  </conditionalFormatting>
  <conditionalFormatting sqref="H74 J74 O74">
    <cfRule type="cellIs" dxfId="92" priority="11" operator="lessThan">
      <formula>0</formula>
    </cfRule>
  </conditionalFormatting>
  <conditionalFormatting sqref="H75 J75 O75">
    <cfRule type="cellIs" dxfId="91" priority="10" operator="lessThan">
      <formula>0</formula>
    </cfRule>
  </conditionalFormatting>
  <conditionalFormatting sqref="H75 O75">
    <cfRule type="cellIs" dxfId="90" priority="9" operator="lessThan">
      <formula>0</formula>
    </cfRule>
  </conditionalFormatting>
  <conditionalFormatting sqref="H83 O83">
    <cfRule type="cellIs" dxfId="89" priority="8" operator="lessThan">
      <formula>0</formula>
    </cfRule>
  </conditionalFormatting>
  <conditionalFormatting sqref="H85 J85 O85">
    <cfRule type="cellIs" dxfId="88" priority="7" operator="lessThan">
      <formula>0</formula>
    </cfRule>
  </conditionalFormatting>
  <conditionalFormatting sqref="H84 J84 O84">
    <cfRule type="cellIs" dxfId="87" priority="6" operator="lessThan">
      <formula>0</formula>
    </cfRule>
  </conditionalFormatting>
  <conditionalFormatting sqref="H84 O84">
    <cfRule type="cellIs" dxfId="86" priority="5" operator="lessThan">
      <formula>0</formula>
    </cfRule>
  </conditionalFormatting>
  <conditionalFormatting sqref="H86 O86">
    <cfRule type="cellIs" dxfId="85" priority="4" operator="lessThan">
      <formula>0</formula>
    </cfRule>
  </conditionalFormatting>
  <conditionalFormatting sqref="H86 O86 J86">
    <cfRule type="cellIs" dxfId="84" priority="3" operator="lessThan">
      <formula>0</formula>
    </cfRule>
  </conditionalFormatting>
  <conditionalFormatting sqref="H42:H43 J42:J43 O42:O43">
    <cfRule type="cellIs" dxfId="83" priority="2" operator="lessThan">
      <formula>0</formula>
    </cfRule>
  </conditionalFormatting>
  <conditionalFormatting sqref="D42:O43">
    <cfRule type="cellIs" dxfId="8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9"/>
      <c r="I1"/>
      <c r="O1" s="64">
        <v>44169</v>
      </c>
    </row>
    <row r="2" spans="2:15">
      <c r="B2" s="169" t="s">
        <v>20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3"/>
    </row>
    <row r="3" spans="2:15">
      <c r="B3" s="170" t="s">
        <v>21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36" t="s">
        <v>37</v>
      </c>
    </row>
    <row r="4" spans="2:15" ht="14.45" customHeight="1">
      <c r="B4" s="193" t="s">
        <v>22</v>
      </c>
      <c r="C4" s="193" t="s">
        <v>1</v>
      </c>
      <c r="D4" s="174" t="s">
        <v>84</v>
      </c>
      <c r="E4" s="165"/>
      <c r="F4" s="165"/>
      <c r="G4" s="165"/>
      <c r="H4" s="175"/>
      <c r="I4" s="165" t="s">
        <v>82</v>
      </c>
      <c r="J4" s="165"/>
      <c r="K4" s="174" t="s">
        <v>85</v>
      </c>
      <c r="L4" s="165"/>
      <c r="M4" s="165"/>
      <c r="N4" s="165"/>
      <c r="O4" s="175"/>
    </row>
    <row r="5" spans="2:15" ht="14.45" customHeight="1">
      <c r="B5" s="194"/>
      <c r="C5" s="194"/>
      <c r="D5" s="171" t="s">
        <v>86</v>
      </c>
      <c r="E5" s="172"/>
      <c r="F5" s="172"/>
      <c r="G5" s="172"/>
      <c r="H5" s="173"/>
      <c r="I5" s="172" t="s">
        <v>83</v>
      </c>
      <c r="J5" s="172"/>
      <c r="K5" s="171" t="s">
        <v>87</v>
      </c>
      <c r="L5" s="172"/>
      <c r="M5" s="172"/>
      <c r="N5" s="172"/>
      <c r="O5" s="173"/>
    </row>
    <row r="6" spans="2:15" ht="14.45" customHeight="1">
      <c r="B6" s="194"/>
      <c r="C6" s="192"/>
      <c r="D6" s="163">
        <v>2020</v>
      </c>
      <c r="E6" s="166"/>
      <c r="F6" s="176">
        <v>2019</v>
      </c>
      <c r="G6" s="176"/>
      <c r="H6" s="195" t="s">
        <v>23</v>
      </c>
      <c r="I6" s="197">
        <v>2020</v>
      </c>
      <c r="J6" s="163" t="s">
        <v>88</v>
      </c>
      <c r="K6" s="163">
        <v>2020</v>
      </c>
      <c r="L6" s="166"/>
      <c r="M6" s="176">
        <v>2019</v>
      </c>
      <c r="N6" s="166"/>
      <c r="O6" s="182" t="s">
        <v>23</v>
      </c>
    </row>
    <row r="7" spans="2:15" ht="15" customHeight="1">
      <c r="B7" s="199" t="s">
        <v>22</v>
      </c>
      <c r="C7" s="183" t="s">
        <v>25</v>
      </c>
      <c r="D7" s="167"/>
      <c r="E7" s="168"/>
      <c r="F7" s="177"/>
      <c r="G7" s="177"/>
      <c r="H7" s="196"/>
      <c r="I7" s="198"/>
      <c r="J7" s="164"/>
      <c r="K7" s="167"/>
      <c r="L7" s="168"/>
      <c r="M7" s="177"/>
      <c r="N7" s="168"/>
      <c r="O7" s="182"/>
    </row>
    <row r="8" spans="2:15" ht="15" customHeight="1">
      <c r="B8" s="199"/>
      <c r="C8" s="183"/>
      <c r="D8" s="144" t="s">
        <v>26</v>
      </c>
      <c r="E8" s="146" t="s">
        <v>2</v>
      </c>
      <c r="F8" s="145" t="s">
        <v>26</v>
      </c>
      <c r="G8" s="55" t="s">
        <v>2</v>
      </c>
      <c r="H8" s="185" t="s">
        <v>27</v>
      </c>
      <c r="I8" s="56" t="s">
        <v>26</v>
      </c>
      <c r="J8" s="187" t="s">
        <v>89</v>
      </c>
      <c r="K8" s="144" t="s">
        <v>26</v>
      </c>
      <c r="L8" s="54" t="s">
        <v>2</v>
      </c>
      <c r="M8" s="145" t="s">
        <v>26</v>
      </c>
      <c r="N8" s="54" t="s">
        <v>2</v>
      </c>
      <c r="O8" s="189" t="s">
        <v>27</v>
      </c>
    </row>
    <row r="9" spans="2:15" ht="15" customHeight="1">
      <c r="B9" s="200"/>
      <c r="C9" s="184"/>
      <c r="D9" s="147" t="s">
        <v>28</v>
      </c>
      <c r="E9" s="148" t="s">
        <v>29</v>
      </c>
      <c r="F9" s="52" t="s">
        <v>28</v>
      </c>
      <c r="G9" s="53" t="s">
        <v>29</v>
      </c>
      <c r="H9" s="186"/>
      <c r="I9" s="57" t="s">
        <v>28</v>
      </c>
      <c r="J9" s="188"/>
      <c r="K9" s="147" t="s">
        <v>28</v>
      </c>
      <c r="L9" s="148" t="s">
        <v>29</v>
      </c>
      <c r="M9" s="52" t="s">
        <v>28</v>
      </c>
      <c r="N9" s="148" t="s">
        <v>29</v>
      </c>
      <c r="O9" s="190"/>
    </row>
    <row r="10" spans="2:15">
      <c r="B10" s="73"/>
      <c r="C10" s="66" t="s">
        <v>9</v>
      </c>
      <c r="D10" s="83">
        <v>18</v>
      </c>
      <c r="E10" s="68">
        <v>0.66666666666666663</v>
      </c>
      <c r="F10" s="84">
        <v>49</v>
      </c>
      <c r="G10" s="69">
        <v>0.6901408450704225</v>
      </c>
      <c r="H10" s="70">
        <v>-0.63265306122448983</v>
      </c>
      <c r="I10" s="84">
        <v>22</v>
      </c>
      <c r="J10" s="72">
        <v>-0.18181818181818177</v>
      </c>
      <c r="K10" s="83">
        <v>204</v>
      </c>
      <c r="L10" s="68">
        <v>0.62006079027355621</v>
      </c>
      <c r="M10" s="84">
        <v>217</v>
      </c>
      <c r="N10" s="69">
        <v>0.53980099502487566</v>
      </c>
      <c r="O10" s="70">
        <v>-5.9907834101382451E-2</v>
      </c>
    </row>
    <row r="11" spans="2:15">
      <c r="B11" s="73"/>
      <c r="C11" s="74" t="s">
        <v>12</v>
      </c>
      <c r="D11" s="85">
        <v>4</v>
      </c>
      <c r="E11" s="76">
        <v>0.14814814814814814</v>
      </c>
      <c r="F11" s="86">
        <v>13</v>
      </c>
      <c r="G11" s="87">
        <v>0.18309859154929578</v>
      </c>
      <c r="H11" s="78">
        <v>-0.69230769230769229</v>
      </c>
      <c r="I11" s="86">
        <v>1</v>
      </c>
      <c r="J11" s="88">
        <v>3</v>
      </c>
      <c r="K11" s="85">
        <v>53</v>
      </c>
      <c r="L11" s="76">
        <v>0.16109422492401215</v>
      </c>
      <c r="M11" s="86">
        <v>88</v>
      </c>
      <c r="N11" s="87">
        <v>0.21890547263681592</v>
      </c>
      <c r="O11" s="78">
        <v>-0.39772727272727271</v>
      </c>
    </row>
    <row r="12" spans="2:15">
      <c r="B12" s="73"/>
      <c r="C12" s="74" t="s">
        <v>4</v>
      </c>
      <c r="D12" s="85">
        <v>2</v>
      </c>
      <c r="E12" s="76">
        <v>7.407407407407407E-2</v>
      </c>
      <c r="F12" s="86">
        <v>1</v>
      </c>
      <c r="G12" s="87">
        <v>1.4084507042253521E-2</v>
      </c>
      <c r="H12" s="78">
        <v>1</v>
      </c>
      <c r="I12" s="86">
        <v>7</v>
      </c>
      <c r="J12" s="88">
        <v>-0.7142857142857143</v>
      </c>
      <c r="K12" s="85">
        <v>26</v>
      </c>
      <c r="L12" s="76">
        <v>7.9027355623100301E-2</v>
      </c>
      <c r="M12" s="86">
        <v>15</v>
      </c>
      <c r="N12" s="87">
        <v>3.7313432835820892E-2</v>
      </c>
      <c r="O12" s="78">
        <v>0.73333333333333339</v>
      </c>
    </row>
    <row r="13" spans="2:15">
      <c r="B13" s="73"/>
      <c r="C13" s="74" t="s">
        <v>17</v>
      </c>
      <c r="D13" s="85">
        <v>2</v>
      </c>
      <c r="E13" s="76">
        <v>7.407407407407407E-2</v>
      </c>
      <c r="F13" s="86">
        <v>4</v>
      </c>
      <c r="G13" s="87">
        <v>5.6338028169014086E-2</v>
      </c>
      <c r="H13" s="78">
        <v>-0.5</v>
      </c>
      <c r="I13" s="86">
        <v>3</v>
      </c>
      <c r="J13" s="88">
        <v>-0.33333333333333337</v>
      </c>
      <c r="K13" s="85">
        <v>15</v>
      </c>
      <c r="L13" s="76">
        <v>4.5592705167173252E-2</v>
      </c>
      <c r="M13" s="86">
        <v>39</v>
      </c>
      <c r="N13" s="87">
        <v>9.7014925373134331E-2</v>
      </c>
      <c r="O13" s="78">
        <v>-0.61538461538461542</v>
      </c>
    </row>
    <row r="14" spans="2:15">
      <c r="B14" s="115"/>
      <c r="C14" s="74" t="s">
        <v>18</v>
      </c>
      <c r="D14" s="85">
        <v>0</v>
      </c>
      <c r="E14" s="76">
        <v>0</v>
      </c>
      <c r="F14" s="86">
        <v>3</v>
      </c>
      <c r="G14" s="87">
        <v>4.2253521126760563E-2</v>
      </c>
      <c r="H14" s="78">
        <v>-1</v>
      </c>
      <c r="I14" s="86">
        <v>2</v>
      </c>
      <c r="J14" s="88">
        <v>-1</v>
      </c>
      <c r="K14" s="85">
        <v>8</v>
      </c>
      <c r="L14" s="76">
        <v>2.4316109422492401E-2</v>
      </c>
      <c r="M14" s="86">
        <v>12</v>
      </c>
      <c r="N14" s="87">
        <v>2.9850746268656716E-2</v>
      </c>
      <c r="O14" s="78">
        <v>-0.33333333333333337</v>
      </c>
    </row>
    <row r="15" spans="2:15">
      <c r="B15" s="73"/>
      <c r="C15" s="74" t="s">
        <v>11</v>
      </c>
      <c r="D15" s="85">
        <v>0</v>
      </c>
      <c r="E15" s="76">
        <v>0</v>
      </c>
      <c r="F15" s="86">
        <v>0</v>
      </c>
      <c r="G15" s="87">
        <v>0</v>
      </c>
      <c r="H15" s="78"/>
      <c r="I15" s="86">
        <v>1</v>
      </c>
      <c r="J15" s="88">
        <v>-1</v>
      </c>
      <c r="K15" s="85">
        <v>8</v>
      </c>
      <c r="L15" s="76">
        <v>2.4316109422492401E-2</v>
      </c>
      <c r="M15" s="86">
        <v>10</v>
      </c>
      <c r="N15" s="87">
        <v>2.4875621890547265E-2</v>
      </c>
      <c r="O15" s="78">
        <v>-0.19999999999999996</v>
      </c>
    </row>
    <row r="16" spans="2:15">
      <c r="B16" s="73"/>
      <c r="C16" s="74" t="s">
        <v>79</v>
      </c>
      <c r="D16" s="85">
        <v>0</v>
      </c>
      <c r="E16" s="76">
        <v>0</v>
      </c>
      <c r="F16" s="86">
        <v>0</v>
      </c>
      <c r="G16" s="87">
        <v>0</v>
      </c>
      <c r="H16" s="78"/>
      <c r="I16" s="86">
        <v>0</v>
      </c>
      <c r="J16" s="88"/>
      <c r="K16" s="85">
        <v>5</v>
      </c>
      <c r="L16" s="76">
        <v>1.5197568389057751E-2</v>
      </c>
      <c r="M16" s="86">
        <v>0</v>
      </c>
      <c r="N16" s="87">
        <v>0</v>
      </c>
      <c r="O16" s="78"/>
    </row>
    <row r="17" spans="2:16">
      <c r="B17" s="125"/>
      <c r="C17" s="89" t="s">
        <v>30</v>
      </c>
      <c r="D17" s="90">
        <v>1</v>
      </c>
      <c r="E17" s="91">
        <v>3.7037037037037035E-2</v>
      </c>
      <c r="F17" s="90">
        <v>1</v>
      </c>
      <c r="G17" s="91">
        <v>1.4084507042253521E-2</v>
      </c>
      <c r="H17" s="92">
        <v>0</v>
      </c>
      <c r="I17" s="90">
        <v>0</v>
      </c>
      <c r="J17" s="91">
        <v>0</v>
      </c>
      <c r="K17" s="90">
        <v>10</v>
      </c>
      <c r="L17" s="91">
        <v>3.0395136778115502E-2</v>
      </c>
      <c r="M17" s="90">
        <v>21</v>
      </c>
      <c r="N17" s="91">
        <v>5.2238805970149252E-2</v>
      </c>
      <c r="O17" s="93">
        <v>-0.52380952380952384</v>
      </c>
    </row>
    <row r="18" spans="2:16">
      <c r="B18" s="24" t="s">
        <v>38</v>
      </c>
      <c r="C18" s="94" t="s">
        <v>31</v>
      </c>
      <c r="D18" s="37">
        <v>27</v>
      </c>
      <c r="E18" s="17">
        <v>1</v>
      </c>
      <c r="F18" s="37">
        <v>71</v>
      </c>
      <c r="G18" s="17">
        <v>1</v>
      </c>
      <c r="H18" s="18">
        <v>-0.61971830985915499</v>
      </c>
      <c r="I18" s="37">
        <v>36</v>
      </c>
      <c r="J18" s="19">
        <v>-0.25</v>
      </c>
      <c r="K18" s="37">
        <v>329</v>
      </c>
      <c r="L18" s="17">
        <v>1</v>
      </c>
      <c r="M18" s="37">
        <v>402</v>
      </c>
      <c r="N18" s="19">
        <v>1</v>
      </c>
      <c r="O18" s="21">
        <v>-0.18159203980099503</v>
      </c>
    </row>
    <row r="19" spans="2:16">
      <c r="B19" s="73"/>
      <c r="C19" s="66" t="s">
        <v>3</v>
      </c>
      <c r="D19" s="83">
        <v>596</v>
      </c>
      <c r="E19" s="68">
        <v>0.21855518885221856</v>
      </c>
      <c r="F19" s="84">
        <v>263</v>
      </c>
      <c r="G19" s="69">
        <v>0.13813025210084034</v>
      </c>
      <c r="H19" s="70">
        <v>1.2661596958174903</v>
      </c>
      <c r="I19" s="84">
        <v>591</v>
      </c>
      <c r="J19" s="72">
        <v>8.4602368866328881E-3</v>
      </c>
      <c r="K19" s="83">
        <v>4036</v>
      </c>
      <c r="L19" s="68">
        <v>0.22387397381850455</v>
      </c>
      <c r="M19" s="84">
        <v>5468</v>
      </c>
      <c r="N19" s="69">
        <v>0.20819372525129454</v>
      </c>
      <c r="O19" s="70">
        <v>-0.26188734455010976</v>
      </c>
    </row>
    <row r="20" spans="2:16">
      <c r="B20" s="73"/>
      <c r="C20" s="74" t="s">
        <v>8</v>
      </c>
      <c r="D20" s="85">
        <v>550</v>
      </c>
      <c r="E20" s="76">
        <v>0.20168683535020168</v>
      </c>
      <c r="F20" s="86">
        <v>378</v>
      </c>
      <c r="G20" s="87">
        <v>0.19852941176470587</v>
      </c>
      <c r="H20" s="78">
        <v>0.45502645502645511</v>
      </c>
      <c r="I20" s="86">
        <v>454</v>
      </c>
      <c r="J20" s="88">
        <v>0.21145374449339216</v>
      </c>
      <c r="K20" s="85">
        <v>3119</v>
      </c>
      <c r="L20" s="76">
        <v>0.1730086532061238</v>
      </c>
      <c r="M20" s="86">
        <v>3887</v>
      </c>
      <c r="N20" s="87">
        <v>0.14799725860493451</v>
      </c>
      <c r="O20" s="78">
        <v>-0.19758168253151531</v>
      </c>
    </row>
    <row r="21" spans="2:16">
      <c r="B21" s="73"/>
      <c r="C21" s="74" t="s">
        <v>4</v>
      </c>
      <c r="D21" s="85">
        <v>436</v>
      </c>
      <c r="E21" s="76">
        <v>0.15988265493215989</v>
      </c>
      <c r="F21" s="86">
        <v>387</v>
      </c>
      <c r="G21" s="87">
        <v>0.2032563025210084</v>
      </c>
      <c r="H21" s="78">
        <v>0.12661498708010344</v>
      </c>
      <c r="I21" s="86">
        <v>359</v>
      </c>
      <c r="J21" s="88">
        <v>0.21448467966573825</v>
      </c>
      <c r="K21" s="85">
        <v>3053</v>
      </c>
      <c r="L21" s="76">
        <v>0.16934768138451298</v>
      </c>
      <c r="M21" s="86">
        <v>4873</v>
      </c>
      <c r="N21" s="87">
        <v>0.18553914102954613</v>
      </c>
      <c r="O21" s="78">
        <v>-0.37348655858813873</v>
      </c>
    </row>
    <row r="22" spans="2:16">
      <c r="B22" s="73"/>
      <c r="C22" s="74" t="s">
        <v>10</v>
      </c>
      <c r="D22" s="85">
        <v>369</v>
      </c>
      <c r="E22" s="76">
        <v>0.13531353135313531</v>
      </c>
      <c r="F22" s="86">
        <v>302</v>
      </c>
      <c r="G22" s="87">
        <v>0.15861344537815125</v>
      </c>
      <c r="H22" s="78">
        <v>0.2218543046357615</v>
      </c>
      <c r="I22" s="86">
        <v>395</v>
      </c>
      <c r="J22" s="88">
        <v>-6.58227848101266E-2</v>
      </c>
      <c r="K22" s="85">
        <v>2749</v>
      </c>
      <c r="L22" s="76">
        <v>0.1524850232970934</v>
      </c>
      <c r="M22" s="86">
        <v>5107</v>
      </c>
      <c r="N22" s="87">
        <v>0.19444867499238502</v>
      </c>
      <c r="O22" s="78">
        <v>-0.46171920892892104</v>
      </c>
    </row>
    <row r="23" spans="2:16">
      <c r="B23" s="115"/>
      <c r="C23" s="74" t="s">
        <v>9</v>
      </c>
      <c r="D23" s="85">
        <v>375</v>
      </c>
      <c r="E23" s="76">
        <v>0.13751375137513752</v>
      </c>
      <c r="F23" s="86">
        <v>311</v>
      </c>
      <c r="G23" s="87">
        <v>0.16334033613445378</v>
      </c>
      <c r="H23" s="78">
        <v>0.20578778135048226</v>
      </c>
      <c r="I23" s="86">
        <v>342</v>
      </c>
      <c r="J23" s="88">
        <v>9.6491228070175517E-2</v>
      </c>
      <c r="K23" s="85">
        <v>2614</v>
      </c>
      <c r="L23" s="76">
        <v>0.14499667184379852</v>
      </c>
      <c r="M23" s="86">
        <v>4030</v>
      </c>
      <c r="N23" s="87">
        <v>0.15344197380444716</v>
      </c>
      <c r="O23" s="78">
        <v>-0.35136476426799013</v>
      </c>
    </row>
    <row r="24" spans="2:16">
      <c r="B24" s="73"/>
      <c r="C24" s="74" t="s">
        <v>12</v>
      </c>
      <c r="D24" s="85">
        <v>248</v>
      </c>
      <c r="E24" s="76">
        <v>9.0942427576090945E-2</v>
      </c>
      <c r="F24" s="86">
        <v>136</v>
      </c>
      <c r="G24" s="87">
        <v>7.1428571428571425E-2</v>
      </c>
      <c r="H24" s="78">
        <v>0.82352941176470584</v>
      </c>
      <c r="I24" s="86">
        <v>128</v>
      </c>
      <c r="J24" s="88">
        <v>0.9375</v>
      </c>
      <c r="K24" s="85">
        <v>1371</v>
      </c>
      <c r="L24" s="76">
        <v>7.604836920346128E-2</v>
      </c>
      <c r="M24" s="86">
        <v>1313</v>
      </c>
      <c r="N24" s="87">
        <v>4.9992385013706973E-2</v>
      </c>
      <c r="O24" s="78">
        <v>4.417364813404423E-2</v>
      </c>
    </row>
    <row r="25" spans="2:16">
      <c r="B25" s="73"/>
      <c r="C25" s="74" t="s">
        <v>11</v>
      </c>
      <c r="D25" s="85">
        <v>128</v>
      </c>
      <c r="E25" s="76">
        <v>4.6938027136046938E-2</v>
      </c>
      <c r="F25" s="86">
        <v>103</v>
      </c>
      <c r="G25" s="87">
        <v>5.4096638655462187E-2</v>
      </c>
      <c r="H25" s="78">
        <v>0.24271844660194164</v>
      </c>
      <c r="I25" s="86">
        <v>104</v>
      </c>
      <c r="J25" s="88">
        <v>0.23076923076923084</v>
      </c>
      <c r="K25" s="85">
        <v>810</v>
      </c>
      <c r="L25" s="76">
        <v>4.4930108719769248E-2</v>
      </c>
      <c r="M25" s="86">
        <v>1383</v>
      </c>
      <c r="N25" s="87">
        <v>5.2657630216265613E-2</v>
      </c>
      <c r="O25" s="78">
        <v>-0.41431670281995658</v>
      </c>
    </row>
    <row r="26" spans="2:16">
      <c r="B26" s="73"/>
      <c r="C26" s="74" t="s">
        <v>69</v>
      </c>
      <c r="D26" s="85">
        <v>12</v>
      </c>
      <c r="E26" s="76">
        <v>4.4004400440044002E-3</v>
      </c>
      <c r="F26" s="86">
        <v>5</v>
      </c>
      <c r="G26" s="87">
        <v>2.6260504201680674E-3</v>
      </c>
      <c r="H26" s="78">
        <v>1.4</v>
      </c>
      <c r="I26" s="86">
        <v>12</v>
      </c>
      <c r="J26" s="88">
        <v>0</v>
      </c>
      <c r="K26" s="85">
        <v>117</v>
      </c>
      <c r="L26" s="76">
        <v>6.4899045928555584E-3</v>
      </c>
      <c r="M26" s="86">
        <v>16</v>
      </c>
      <c r="N26" s="87">
        <v>6.0919890344197382E-4</v>
      </c>
      <c r="O26" s="78">
        <v>6.3125</v>
      </c>
    </row>
    <row r="27" spans="2:16">
      <c r="B27" s="73"/>
      <c r="C27" s="74" t="s">
        <v>42</v>
      </c>
      <c r="D27" s="85">
        <v>6</v>
      </c>
      <c r="E27" s="76">
        <v>2.2002200220022001E-3</v>
      </c>
      <c r="F27" s="86">
        <v>10</v>
      </c>
      <c r="G27" s="87">
        <v>5.2521008403361349E-3</v>
      </c>
      <c r="H27" s="78">
        <v>-0.4</v>
      </c>
      <c r="I27" s="86">
        <v>10</v>
      </c>
      <c r="J27" s="88">
        <v>-0.4</v>
      </c>
      <c r="K27" s="85">
        <v>95</v>
      </c>
      <c r="L27" s="76">
        <v>5.2695806523186152E-3</v>
      </c>
      <c r="M27" s="86">
        <v>120</v>
      </c>
      <c r="N27" s="87">
        <v>4.5689917758148036E-3</v>
      </c>
      <c r="O27" s="78">
        <v>-0.20833333333333337</v>
      </c>
    </row>
    <row r="28" spans="2:16">
      <c r="B28" s="125"/>
      <c r="C28" s="89" t="s">
        <v>70</v>
      </c>
      <c r="D28" s="90">
        <v>4</v>
      </c>
      <c r="E28" s="102">
        <v>1.4668133480014668E-3</v>
      </c>
      <c r="F28" s="133">
        <v>5</v>
      </c>
      <c r="G28" s="103">
        <v>2.6260504201680674E-3</v>
      </c>
      <c r="H28" s="104">
        <v>-0.19999999999999996</v>
      </c>
      <c r="I28" s="133">
        <v>4</v>
      </c>
      <c r="J28" s="106">
        <v>0</v>
      </c>
      <c r="K28" s="90">
        <v>25</v>
      </c>
      <c r="L28" s="102">
        <v>1.3867317506101619E-3</v>
      </c>
      <c r="M28" s="133">
        <v>15</v>
      </c>
      <c r="N28" s="103">
        <v>5.7112397197685045E-4</v>
      </c>
      <c r="O28" s="104">
        <v>0.66666666666666674</v>
      </c>
    </row>
    <row r="29" spans="2:16">
      <c r="B29" s="131"/>
      <c r="C29" s="89" t="s">
        <v>30</v>
      </c>
      <c r="D29" s="90">
        <v>3</v>
      </c>
      <c r="E29" s="91">
        <v>1.1001100110011001E-3</v>
      </c>
      <c r="F29" s="90">
        <v>4</v>
      </c>
      <c r="G29" s="96">
        <v>2.1008403361344537E-3</v>
      </c>
      <c r="H29" s="92">
        <v>-0.25</v>
      </c>
      <c r="I29" s="90">
        <v>0</v>
      </c>
      <c r="J29" s="97"/>
      <c r="K29" s="90">
        <v>39</v>
      </c>
      <c r="L29" s="96">
        <v>2.1633015309518526E-3</v>
      </c>
      <c r="M29" s="90">
        <v>52</v>
      </c>
      <c r="N29" s="96">
        <v>1.9798964361864148E-3</v>
      </c>
      <c r="O29" s="93">
        <v>-0.25</v>
      </c>
    </row>
    <row r="30" spans="2:16">
      <c r="B30" s="24" t="s">
        <v>39</v>
      </c>
      <c r="C30" s="94" t="s">
        <v>31</v>
      </c>
      <c r="D30" s="37">
        <v>2727</v>
      </c>
      <c r="E30" s="17">
        <v>1</v>
      </c>
      <c r="F30" s="37">
        <v>1904</v>
      </c>
      <c r="G30" s="17">
        <v>1</v>
      </c>
      <c r="H30" s="18">
        <v>0.43224789915966388</v>
      </c>
      <c r="I30" s="37">
        <v>2399</v>
      </c>
      <c r="J30" s="19">
        <v>0.13672363484785333</v>
      </c>
      <c r="K30" s="37">
        <v>18028</v>
      </c>
      <c r="L30" s="17">
        <v>1</v>
      </c>
      <c r="M30" s="37">
        <v>26264</v>
      </c>
      <c r="N30" s="19">
        <v>1</v>
      </c>
      <c r="O30" s="21">
        <v>-0.31358513554675604</v>
      </c>
    </row>
    <row r="31" spans="2:16">
      <c r="B31" s="24" t="s">
        <v>56</v>
      </c>
      <c r="C31" s="94" t="s">
        <v>31</v>
      </c>
      <c r="D31" s="95">
        <v>1</v>
      </c>
      <c r="E31" s="17">
        <v>1</v>
      </c>
      <c r="F31" s="95">
        <v>1</v>
      </c>
      <c r="G31" s="17">
        <v>1</v>
      </c>
      <c r="H31" s="18">
        <v>0</v>
      </c>
      <c r="I31" s="95">
        <v>1</v>
      </c>
      <c r="J31" s="17">
        <v>0</v>
      </c>
      <c r="K31" s="95">
        <v>8</v>
      </c>
      <c r="L31" s="17">
        <v>1</v>
      </c>
      <c r="M31" s="95">
        <v>23</v>
      </c>
      <c r="N31" s="17">
        <v>1</v>
      </c>
      <c r="O31" s="21">
        <v>-0.65217391304347827</v>
      </c>
      <c r="P31" s="27"/>
    </row>
    <row r="32" spans="2:16">
      <c r="B32" s="25"/>
      <c r="C32" s="98" t="s">
        <v>31</v>
      </c>
      <c r="D32" s="38">
        <v>2755</v>
      </c>
      <c r="E32" s="12">
        <v>1</v>
      </c>
      <c r="F32" s="38">
        <v>1976</v>
      </c>
      <c r="G32" s="12">
        <v>1</v>
      </c>
      <c r="H32" s="13">
        <v>0.39423076923076916</v>
      </c>
      <c r="I32" s="38">
        <v>2436</v>
      </c>
      <c r="J32" s="14">
        <v>0.13095238095238093</v>
      </c>
      <c r="K32" s="38">
        <v>18365</v>
      </c>
      <c r="L32" s="12">
        <v>1</v>
      </c>
      <c r="M32" s="38">
        <v>26689</v>
      </c>
      <c r="N32" s="12">
        <v>1</v>
      </c>
      <c r="O32" s="22">
        <v>-0.3118887931357488</v>
      </c>
      <c r="P32" s="27"/>
    </row>
    <row r="33" spans="2:15" ht="14.45" customHeight="1">
      <c r="B33" t="s">
        <v>54</v>
      </c>
    </row>
    <row r="34" spans="2:15">
      <c r="B34" s="15" t="s">
        <v>55</v>
      </c>
    </row>
    <row r="35" spans="2:15" ht="14.25" customHeight="1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2:1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2:15">
      <c r="B37" s="169" t="s">
        <v>40</v>
      </c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23"/>
    </row>
    <row r="38" spans="2:15">
      <c r="B38" s="170" t="s">
        <v>41</v>
      </c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8" t="s">
        <v>37</v>
      </c>
    </row>
    <row r="39" spans="2:15" ht="14.45" customHeight="1">
      <c r="B39" s="193" t="s">
        <v>22</v>
      </c>
      <c r="C39" s="193" t="s">
        <v>1</v>
      </c>
      <c r="D39" s="174" t="s">
        <v>84</v>
      </c>
      <c r="E39" s="165"/>
      <c r="F39" s="165"/>
      <c r="G39" s="165"/>
      <c r="H39" s="175"/>
      <c r="I39" s="165" t="s">
        <v>82</v>
      </c>
      <c r="J39" s="165"/>
      <c r="K39" s="174" t="s">
        <v>85</v>
      </c>
      <c r="L39" s="165"/>
      <c r="M39" s="165"/>
      <c r="N39" s="165"/>
      <c r="O39" s="175"/>
    </row>
    <row r="40" spans="2:15" ht="14.45" customHeight="1">
      <c r="B40" s="194"/>
      <c r="C40" s="194"/>
      <c r="D40" s="171" t="s">
        <v>86</v>
      </c>
      <c r="E40" s="172"/>
      <c r="F40" s="172"/>
      <c r="G40" s="172"/>
      <c r="H40" s="173"/>
      <c r="I40" s="172" t="s">
        <v>83</v>
      </c>
      <c r="J40" s="172"/>
      <c r="K40" s="171" t="s">
        <v>87</v>
      </c>
      <c r="L40" s="172"/>
      <c r="M40" s="172"/>
      <c r="N40" s="172"/>
      <c r="O40" s="173"/>
    </row>
    <row r="41" spans="2:15" ht="14.45" customHeight="1">
      <c r="B41" s="194"/>
      <c r="C41" s="192"/>
      <c r="D41" s="163">
        <v>2020</v>
      </c>
      <c r="E41" s="166"/>
      <c r="F41" s="176">
        <v>2019</v>
      </c>
      <c r="G41" s="176"/>
      <c r="H41" s="195" t="s">
        <v>23</v>
      </c>
      <c r="I41" s="197">
        <v>2020</v>
      </c>
      <c r="J41" s="163" t="s">
        <v>88</v>
      </c>
      <c r="K41" s="163">
        <v>2020</v>
      </c>
      <c r="L41" s="166"/>
      <c r="M41" s="176">
        <v>2019</v>
      </c>
      <c r="N41" s="166"/>
      <c r="O41" s="182" t="s">
        <v>23</v>
      </c>
    </row>
    <row r="42" spans="2:15" ht="14.45" customHeight="1">
      <c r="B42" s="199" t="s">
        <v>22</v>
      </c>
      <c r="C42" s="183" t="s">
        <v>25</v>
      </c>
      <c r="D42" s="167"/>
      <c r="E42" s="168"/>
      <c r="F42" s="177"/>
      <c r="G42" s="177"/>
      <c r="H42" s="196"/>
      <c r="I42" s="198"/>
      <c r="J42" s="164"/>
      <c r="K42" s="167"/>
      <c r="L42" s="168"/>
      <c r="M42" s="177"/>
      <c r="N42" s="168"/>
      <c r="O42" s="182"/>
    </row>
    <row r="43" spans="2:15" ht="14.45" customHeight="1">
      <c r="B43" s="199"/>
      <c r="C43" s="183"/>
      <c r="D43" s="144" t="s">
        <v>26</v>
      </c>
      <c r="E43" s="146" t="s">
        <v>2</v>
      </c>
      <c r="F43" s="145" t="s">
        <v>26</v>
      </c>
      <c r="G43" s="55" t="s">
        <v>2</v>
      </c>
      <c r="H43" s="185" t="s">
        <v>27</v>
      </c>
      <c r="I43" s="56" t="s">
        <v>26</v>
      </c>
      <c r="J43" s="187" t="s">
        <v>89</v>
      </c>
      <c r="K43" s="144" t="s">
        <v>26</v>
      </c>
      <c r="L43" s="54" t="s">
        <v>2</v>
      </c>
      <c r="M43" s="145" t="s">
        <v>26</v>
      </c>
      <c r="N43" s="54" t="s">
        <v>2</v>
      </c>
      <c r="O43" s="189" t="s">
        <v>27</v>
      </c>
    </row>
    <row r="44" spans="2:15" ht="14.45" customHeight="1">
      <c r="B44" s="200"/>
      <c r="C44" s="184"/>
      <c r="D44" s="147" t="s">
        <v>28</v>
      </c>
      <c r="E44" s="148" t="s">
        <v>29</v>
      </c>
      <c r="F44" s="52" t="s">
        <v>28</v>
      </c>
      <c r="G44" s="53" t="s">
        <v>29</v>
      </c>
      <c r="H44" s="186"/>
      <c r="I44" s="57" t="s">
        <v>28</v>
      </c>
      <c r="J44" s="188"/>
      <c r="K44" s="147" t="s">
        <v>28</v>
      </c>
      <c r="L44" s="148" t="s">
        <v>29</v>
      </c>
      <c r="M44" s="52" t="s">
        <v>28</v>
      </c>
      <c r="N44" s="148" t="s">
        <v>29</v>
      </c>
      <c r="O44" s="190"/>
    </row>
    <row r="45" spans="2:15">
      <c r="B45" s="24" t="s">
        <v>38</v>
      </c>
      <c r="C45" s="94" t="s">
        <v>31</v>
      </c>
      <c r="D45" s="95"/>
      <c r="E45" s="17"/>
      <c r="F45" s="95"/>
      <c r="G45" s="17"/>
      <c r="H45" s="18"/>
      <c r="I45" s="95"/>
      <c r="J45" s="17"/>
      <c r="K45" s="95"/>
      <c r="L45" s="17"/>
      <c r="M45" s="95"/>
      <c r="N45" s="17"/>
      <c r="O45" s="20"/>
    </row>
    <row r="46" spans="2:15">
      <c r="B46" s="73"/>
      <c r="C46" s="66" t="s">
        <v>3</v>
      </c>
      <c r="D46" s="83">
        <v>539</v>
      </c>
      <c r="E46" s="68">
        <v>0.26869391824526423</v>
      </c>
      <c r="F46" s="84">
        <v>225</v>
      </c>
      <c r="G46" s="69">
        <v>0.18352365415986949</v>
      </c>
      <c r="H46" s="70">
        <v>1.3955555555555557</v>
      </c>
      <c r="I46" s="84">
        <v>532</v>
      </c>
      <c r="J46" s="72">
        <v>1.3157894736842035E-2</v>
      </c>
      <c r="K46" s="83">
        <v>3456</v>
      </c>
      <c r="L46" s="68">
        <v>0.26765799256505574</v>
      </c>
      <c r="M46" s="84">
        <v>4729</v>
      </c>
      <c r="N46" s="69">
        <v>0.24502590673575131</v>
      </c>
      <c r="O46" s="70">
        <v>-0.2691901036159865</v>
      </c>
    </row>
    <row r="47" spans="2:15">
      <c r="B47" s="73"/>
      <c r="C47" s="74" t="s">
        <v>8</v>
      </c>
      <c r="D47" s="85">
        <v>418</v>
      </c>
      <c r="E47" s="76">
        <v>0.20837487537387836</v>
      </c>
      <c r="F47" s="86">
        <v>267</v>
      </c>
      <c r="G47" s="87">
        <v>0.21778140293637846</v>
      </c>
      <c r="H47" s="78">
        <v>0.56554307116104874</v>
      </c>
      <c r="I47" s="86">
        <v>350</v>
      </c>
      <c r="J47" s="88">
        <v>0.19428571428571439</v>
      </c>
      <c r="K47" s="85">
        <v>2413</v>
      </c>
      <c r="L47" s="76">
        <v>0.18688042131350682</v>
      </c>
      <c r="M47" s="86">
        <v>3098</v>
      </c>
      <c r="N47" s="87">
        <v>0.16051813471502591</v>
      </c>
      <c r="O47" s="78">
        <v>-0.22111039380245323</v>
      </c>
    </row>
    <row r="48" spans="2:15" ht="15" customHeight="1">
      <c r="B48" s="73"/>
      <c r="C48" s="74" t="s">
        <v>10</v>
      </c>
      <c r="D48" s="85">
        <v>293</v>
      </c>
      <c r="E48" s="76">
        <v>0.14606181455633099</v>
      </c>
      <c r="F48" s="86">
        <v>231</v>
      </c>
      <c r="G48" s="87">
        <v>0.18841761827079934</v>
      </c>
      <c r="H48" s="78">
        <v>0.26839826839826841</v>
      </c>
      <c r="I48" s="86">
        <v>310</v>
      </c>
      <c r="J48" s="88">
        <v>-5.4838709677419328E-2</v>
      </c>
      <c r="K48" s="85">
        <v>2169</v>
      </c>
      <c r="L48" s="76">
        <v>0.16798327137546468</v>
      </c>
      <c r="M48" s="86">
        <v>4139</v>
      </c>
      <c r="N48" s="87">
        <v>0.21445595854922281</v>
      </c>
      <c r="O48" s="78">
        <v>-0.47596037690263349</v>
      </c>
    </row>
    <row r="49" spans="2:15">
      <c r="B49" s="73"/>
      <c r="C49" s="74" t="s">
        <v>4</v>
      </c>
      <c r="D49" s="85">
        <v>283</v>
      </c>
      <c r="E49" s="76">
        <v>0.14107676969092722</v>
      </c>
      <c r="F49" s="86">
        <v>179</v>
      </c>
      <c r="G49" s="87">
        <v>0.14600326264274063</v>
      </c>
      <c r="H49" s="78">
        <v>0.58100558659217882</v>
      </c>
      <c r="I49" s="86">
        <v>234</v>
      </c>
      <c r="J49" s="88">
        <v>0.20940170940170932</v>
      </c>
      <c r="K49" s="85">
        <v>1942</v>
      </c>
      <c r="L49" s="76">
        <v>0.15040272614622058</v>
      </c>
      <c r="M49" s="86">
        <v>3107</v>
      </c>
      <c r="N49" s="87">
        <v>0.16098445595854921</v>
      </c>
      <c r="O49" s="78">
        <v>-0.3749597682652076</v>
      </c>
    </row>
    <row r="50" spans="2:15" ht="15" customHeight="1">
      <c r="B50" s="115"/>
      <c r="C50" s="74" t="s">
        <v>9</v>
      </c>
      <c r="D50" s="85">
        <v>290</v>
      </c>
      <c r="E50" s="76">
        <v>0.14456630109670987</v>
      </c>
      <c r="F50" s="86">
        <v>237</v>
      </c>
      <c r="G50" s="87">
        <v>0.19331158238172921</v>
      </c>
      <c r="H50" s="78">
        <v>0.2236286919831223</v>
      </c>
      <c r="I50" s="86">
        <v>264</v>
      </c>
      <c r="J50" s="88">
        <v>9.8484848484848397E-2</v>
      </c>
      <c r="K50" s="85">
        <v>1812</v>
      </c>
      <c r="L50" s="76">
        <v>0.14033457249070633</v>
      </c>
      <c r="M50" s="86">
        <v>2977</v>
      </c>
      <c r="N50" s="87">
        <v>0.15424870466321244</v>
      </c>
      <c r="O50" s="78">
        <v>-0.39133355727242192</v>
      </c>
    </row>
    <row r="51" spans="2:15">
      <c r="B51" s="73"/>
      <c r="C51" s="74" t="s">
        <v>11</v>
      </c>
      <c r="D51" s="85">
        <v>92</v>
      </c>
      <c r="E51" s="76">
        <v>4.5862412761714856E-2</v>
      </c>
      <c r="F51" s="86">
        <v>48</v>
      </c>
      <c r="G51" s="87">
        <v>3.9151712887438822E-2</v>
      </c>
      <c r="H51" s="78">
        <v>0.91666666666666674</v>
      </c>
      <c r="I51" s="86">
        <v>66</v>
      </c>
      <c r="J51" s="88">
        <v>0.39393939393939403</v>
      </c>
      <c r="K51" s="85">
        <v>545</v>
      </c>
      <c r="L51" s="76">
        <v>4.2208798017348205E-2</v>
      </c>
      <c r="M51" s="86">
        <v>1008</v>
      </c>
      <c r="N51" s="87">
        <v>5.2227979274611397E-2</v>
      </c>
      <c r="O51" s="78">
        <v>-0.45932539682539686</v>
      </c>
    </row>
    <row r="52" spans="2:15">
      <c r="B52" s="73"/>
      <c r="C52" s="74" t="s">
        <v>12</v>
      </c>
      <c r="D52" s="85">
        <v>79</v>
      </c>
      <c r="E52" s="76">
        <v>3.9381854436689928E-2</v>
      </c>
      <c r="F52" s="86">
        <v>34</v>
      </c>
      <c r="G52" s="87">
        <v>2.7732463295269169E-2</v>
      </c>
      <c r="H52" s="78">
        <v>1.3235294117647061</v>
      </c>
      <c r="I52" s="86">
        <v>51</v>
      </c>
      <c r="J52" s="88">
        <v>0.5490196078431373</v>
      </c>
      <c r="K52" s="85">
        <v>453</v>
      </c>
      <c r="L52" s="76">
        <v>3.5083643122676582E-2</v>
      </c>
      <c r="M52" s="86">
        <v>223</v>
      </c>
      <c r="N52" s="87">
        <v>1.155440414507772E-2</v>
      </c>
      <c r="O52" s="78">
        <v>1.0313901345291479</v>
      </c>
    </row>
    <row r="53" spans="2:15">
      <c r="B53" s="73"/>
      <c r="C53" s="74" t="s">
        <v>69</v>
      </c>
      <c r="D53" s="85">
        <v>12</v>
      </c>
      <c r="E53" s="76">
        <v>5.9820538384845467E-3</v>
      </c>
      <c r="F53" s="86">
        <v>5</v>
      </c>
      <c r="G53" s="87">
        <v>4.0783034257748773E-3</v>
      </c>
      <c r="H53" s="78">
        <v>1.4</v>
      </c>
      <c r="I53" s="86">
        <v>12</v>
      </c>
      <c r="J53" s="88">
        <v>0</v>
      </c>
      <c r="K53" s="85">
        <v>117</v>
      </c>
      <c r="L53" s="76">
        <v>9.061338289962825E-3</v>
      </c>
      <c r="M53" s="86">
        <v>16</v>
      </c>
      <c r="N53" s="87">
        <v>8.2901554404145078E-4</v>
      </c>
      <c r="O53" s="78">
        <v>6.3125</v>
      </c>
    </row>
    <row r="54" spans="2:15">
      <c r="B54" s="131"/>
      <c r="C54" s="89" t="s">
        <v>30</v>
      </c>
      <c r="D54" s="90">
        <v>0</v>
      </c>
      <c r="E54" s="91">
        <v>0</v>
      </c>
      <c r="F54" s="90">
        <v>0</v>
      </c>
      <c r="G54" s="96">
        <v>0</v>
      </c>
      <c r="H54" s="92"/>
      <c r="I54" s="90">
        <v>0</v>
      </c>
      <c r="J54" s="97"/>
      <c r="K54" s="90">
        <v>5</v>
      </c>
      <c r="L54" s="96">
        <v>3.8723667905824041E-4</v>
      </c>
      <c r="M54" s="90">
        <v>3</v>
      </c>
      <c r="N54" s="96">
        <v>1.5544041450777201E-4</v>
      </c>
      <c r="O54" s="93">
        <v>0.66666666666666674</v>
      </c>
    </row>
    <row r="55" spans="2:15">
      <c r="B55" s="24" t="s">
        <v>39</v>
      </c>
      <c r="C55" s="94" t="s">
        <v>31</v>
      </c>
      <c r="D55" s="37">
        <v>2006</v>
      </c>
      <c r="E55" s="17">
        <v>1</v>
      </c>
      <c r="F55" s="37">
        <v>1226</v>
      </c>
      <c r="G55" s="17">
        <v>1</v>
      </c>
      <c r="H55" s="18">
        <v>0.63621533442088096</v>
      </c>
      <c r="I55" s="37">
        <v>1819</v>
      </c>
      <c r="J55" s="19">
        <v>0.10280373831775691</v>
      </c>
      <c r="K55" s="37">
        <v>12912</v>
      </c>
      <c r="L55" s="17">
        <v>1</v>
      </c>
      <c r="M55" s="37">
        <v>19300</v>
      </c>
      <c r="N55" s="19">
        <v>1</v>
      </c>
      <c r="O55" s="21">
        <v>-0.3309844559585492</v>
      </c>
    </row>
    <row r="56" spans="2:15">
      <c r="B56" s="24" t="s">
        <v>56</v>
      </c>
      <c r="C56" s="94" t="s">
        <v>31</v>
      </c>
      <c r="D56" s="37">
        <v>0</v>
      </c>
      <c r="E56" s="17">
        <v>1</v>
      </c>
      <c r="F56" s="37">
        <v>0</v>
      </c>
      <c r="G56" s="17">
        <v>1</v>
      </c>
      <c r="H56" s="18"/>
      <c r="I56" s="37">
        <v>1</v>
      </c>
      <c r="J56" s="17">
        <v>-1</v>
      </c>
      <c r="K56" s="37">
        <v>2</v>
      </c>
      <c r="L56" s="17">
        <v>1</v>
      </c>
      <c r="M56" s="37">
        <v>4</v>
      </c>
      <c r="N56" s="17">
        <v>1</v>
      </c>
      <c r="O56" s="21">
        <v>-0.5</v>
      </c>
    </row>
    <row r="57" spans="2:15">
      <c r="B57" s="25"/>
      <c r="C57" s="98" t="s">
        <v>31</v>
      </c>
      <c r="D57" s="38">
        <v>2006</v>
      </c>
      <c r="E57" s="12">
        <v>1</v>
      </c>
      <c r="F57" s="38">
        <v>1226</v>
      </c>
      <c r="G57" s="12">
        <v>1</v>
      </c>
      <c r="H57" s="13">
        <v>0.63621533442088096</v>
      </c>
      <c r="I57" s="38">
        <v>1820</v>
      </c>
      <c r="J57" s="14">
        <v>0.10219780219780228</v>
      </c>
      <c r="K57" s="38">
        <v>12914</v>
      </c>
      <c r="L57" s="12">
        <v>1</v>
      </c>
      <c r="M57" s="38">
        <v>19304</v>
      </c>
      <c r="N57" s="12">
        <v>1</v>
      </c>
      <c r="O57" s="22">
        <v>-0.33101947782842933</v>
      </c>
    </row>
    <row r="58" spans="2:15">
      <c r="B58" s="58" t="s">
        <v>54</v>
      </c>
      <c r="C58" s="58"/>
      <c r="D58" s="58"/>
      <c r="E58" s="58"/>
      <c r="F58" s="58"/>
      <c r="G58" s="58"/>
      <c r="H58" s="58"/>
      <c r="I58" s="59"/>
      <c r="J58" s="58"/>
      <c r="K58" s="58"/>
      <c r="L58" s="58"/>
      <c r="M58" s="58"/>
      <c r="N58" s="58"/>
      <c r="O58" s="58"/>
    </row>
    <row r="59" spans="2:15">
      <c r="B59" s="15" t="s">
        <v>55</v>
      </c>
    </row>
    <row r="61" spans="2:15">
      <c r="B61" s="201" t="s">
        <v>52</v>
      </c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139"/>
    </row>
    <row r="62" spans="2:15">
      <c r="B62" s="202" t="s">
        <v>77</v>
      </c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140" t="s">
        <v>37</v>
      </c>
    </row>
    <row r="63" spans="2:15">
      <c r="B63" s="193" t="s">
        <v>22</v>
      </c>
      <c r="C63" s="193" t="s">
        <v>1</v>
      </c>
      <c r="D63" s="174" t="s">
        <v>84</v>
      </c>
      <c r="E63" s="165"/>
      <c r="F63" s="165"/>
      <c r="G63" s="165"/>
      <c r="H63" s="175"/>
      <c r="I63" s="165" t="s">
        <v>82</v>
      </c>
      <c r="J63" s="165"/>
      <c r="K63" s="174" t="s">
        <v>85</v>
      </c>
      <c r="L63" s="165"/>
      <c r="M63" s="165"/>
      <c r="N63" s="165"/>
      <c r="O63" s="175"/>
    </row>
    <row r="64" spans="2:15">
      <c r="B64" s="194"/>
      <c r="C64" s="194"/>
      <c r="D64" s="171" t="s">
        <v>86</v>
      </c>
      <c r="E64" s="172"/>
      <c r="F64" s="172"/>
      <c r="G64" s="172"/>
      <c r="H64" s="173"/>
      <c r="I64" s="172" t="s">
        <v>83</v>
      </c>
      <c r="J64" s="172"/>
      <c r="K64" s="171" t="s">
        <v>87</v>
      </c>
      <c r="L64" s="172"/>
      <c r="M64" s="172"/>
      <c r="N64" s="172"/>
      <c r="O64" s="173"/>
    </row>
    <row r="65" spans="2:15" ht="15" customHeight="1">
      <c r="B65" s="194"/>
      <c r="C65" s="192"/>
      <c r="D65" s="163">
        <v>2020</v>
      </c>
      <c r="E65" s="166"/>
      <c r="F65" s="176">
        <v>2019</v>
      </c>
      <c r="G65" s="176"/>
      <c r="H65" s="195" t="s">
        <v>23</v>
      </c>
      <c r="I65" s="197">
        <v>2020</v>
      </c>
      <c r="J65" s="163" t="s">
        <v>88</v>
      </c>
      <c r="K65" s="163">
        <v>2020</v>
      </c>
      <c r="L65" s="166"/>
      <c r="M65" s="176">
        <v>2019</v>
      </c>
      <c r="N65" s="166"/>
      <c r="O65" s="182" t="s">
        <v>23</v>
      </c>
    </row>
    <row r="66" spans="2:15">
      <c r="B66" s="199" t="s">
        <v>22</v>
      </c>
      <c r="C66" s="183" t="s">
        <v>25</v>
      </c>
      <c r="D66" s="167"/>
      <c r="E66" s="168"/>
      <c r="F66" s="177"/>
      <c r="G66" s="177"/>
      <c r="H66" s="196"/>
      <c r="I66" s="198"/>
      <c r="J66" s="164"/>
      <c r="K66" s="167"/>
      <c r="L66" s="168"/>
      <c r="M66" s="177"/>
      <c r="N66" s="168"/>
      <c r="O66" s="182"/>
    </row>
    <row r="67" spans="2:15" ht="15" customHeight="1">
      <c r="B67" s="199"/>
      <c r="C67" s="183"/>
      <c r="D67" s="144" t="s">
        <v>26</v>
      </c>
      <c r="E67" s="146" t="s">
        <v>2</v>
      </c>
      <c r="F67" s="145" t="s">
        <v>26</v>
      </c>
      <c r="G67" s="55" t="s">
        <v>2</v>
      </c>
      <c r="H67" s="185" t="s">
        <v>27</v>
      </c>
      <c r="I67" s="56" t="s">
        <v>26</v>
      </c>
      <c r="J67" s="187" t="s">
        <v>89</v>
      </c>
      <c r="K67" s="144" t="s">
        <v>26</v>
      </c>
      <c r="L67" s="54" t="s">
        <v>2</v>
      </c>
      <c r="M67" s="145" t="s">
        <v>26</v>
      </c>
      <c r="N67" s="54" t="s">
        <v>2</v>
      </c>
      <c r="O67" s="189" t="s">
        <v>27</v>
      </c>
    </row>
    <row r="68" spans="2:15" ht="25.5">
      <c r="B68" s="200"/>
      <c r="C68" s="184"/>
      <c r="D68" s="147" t="s">
        <v>28</v>
      </c>
      <c r="E68" s="148" t="s">
        <v>29</v>
      </c>
      <c r="F68" s="52" t="s">
        <v>28</v>
      </c>
      <c r="G68" s="53" t="s">
        <v>29</v>
      </c>
      <c r="H68" s="186"/>
      <c r="I68" s="57" t="s">
        <v>28</v>
      </c>
      <c r="J68" s="188"/>
      <c r="K68" s="147" t="s">
        <v>28</v>
      </c>
      <c r="L68" s="148" t="s">
        <v>29</v>
      </c>
      <c r="M68" s="52" t="s">
        <v>28</v>
      </c>
      <c r="N68" s="148" t="s">
        <v>29</v>
      </c>
      <c r="O68" s="190"/>
    </row>
    <row r="69" spans="2:15">
      <c r="B69" s="73"/>
      <c r="C69" s="66" t="s">
        <v>4</v>
      </c>
      <c r="D69" s="83">
        <v>155</v>
      </c>
      <c r="E69" s="68">
        <v>0.20694259012016022</v>
      </c>
      <c r="F69" s="84">
        <v>209</v>
      </c>
      <c r="G69" s="69">
        <v>0.27866666666666667</v>
      </c>
      <c r="H69" s="70">
        <v>-0.25837320574162681</v>
      </c>
      <c r="I69" s="83">
        <v>132</v>
      </c>
      <c r="J69" s="72">
        <v>0.17424242424242431</v>
      </c>
      <c r="K69" s="83">
        <v>1137</v>
      </c>
      <c r="L69" s="68">
        <v>0.20858558062740781</v>
      </c>
      <c r="M69" s="84">
        <v>1782</v>
      </c>
      <c r="N69" s="69">
        <v>0.24129993229519295</v>
      </c>
      <c r="O69" s="70">
        <v>-0.36195286195286192</v>
      </c>
    </row>
    <row r="70" spans="2:15">
      <c r="B70" s="73"/>
      <c r="C70" s="74" t="s">
        <v>9</v>
      </c>
      <c r="D70" s="85">
        <v>103</v>
      </c>
      <c r="E70" s="76">
        <v>0.13751668891855809</v>
      </c>
      <c r="F70" s="86">
        <v>124</v>
      </c>
      <c r="G70" s="87">
        <v>0.16533333333333333</v>
      </c>
      <c r="H70" s="78">
        <v>-0.16935483870967738</v>
      </c>
      <c r="I70" s="85">
        <v>100</v>
      </c>
      <c r="J70" s="88">
        <v>3.0000000000000027E-2</v>
      </c>
      <c r="K70" s="85">
        <v>1006</v>
      </c>
      <c r="L70" s="76">
        <v>0.18455329297376627</v>
      </c>
      <c r="M70" s="86">
        <v>1274</v>
      </c>
      <c r="N70" s="87">
        <v>0.17251184834123223</v>
      </c>
      <c r="O70" s="78">
        <v>-0.21036106750392469</v>
      </c>
    </row>
    <row r="71" spans="2:15">
      <c r="B71" s="73"/>
      <c r="C71" s="74" t="s">
        <v>12</v>
      </c>
      <c r="D71" s="85">
        <v>173</v>
      </c>
      <c r="E71" s="76">
        <v>0.23097463284379172</v>
      </c>
      <c r="F71" s="86">
        <v>115</v>
      </c>
      <c r="G71" s="87">
        <v>0.15333333333333332</v>
      </c>
      <c r="H71" s="78">
        <v>0.5043478260869565</v>
      </c>
      <c r="I71" s="86">
        <v>78</v>
      </c>
      <c r="J71" s="88">
        <v>1.2179487179487181</v>
      </c>
      <c r="K71" s="85">
        <v>971</v>
      </c>
      <c r="L71" s="76">
        <v>0.17813245276096129</v>
      </c>
      <c r="M71" s="86">
        <v>1179</v>
      </c>
      <c r="N71" s="87">
        <v>0.15964793500338523</v>
      </c>
      <c r="O71" s="78">
        <v>-0.17642069550466499</v>
      </c>
    </row>
    <row r="72" spans="2:15">
      <c r="B72" s="73"/>
      <c r="C72" s="74" t="s">
        <v>8</v>
      </c>
      <c r="D72" s="85">
        <v>132</v>
      </c>
      <c r="E72" s="76">
        <v>0.17623497997329773</v>
      </c>
      <c r="F72" s="86">
        <v>111</v>
      </c>
      <c r="G72" s="87">
        <v>0.14799999999999999</v>
      </c>
      <c r="H72" s="78">
        <v>0.18918918918918926</v>
      </c>
      <c r="I72" s="86">
        <v>104</v>
      </c>
      <c r="J72" s="88">
        <v>0.26923076923076916</v>
      </c>
      <c r="K72" s="85">
        <v>706</v>
      </c>
      <c r="L72" s="76">
        <v>0.12951751972115208</v>
      </c>
      <c r="M72" s="86">
        <v>791</v>
      </c>
      <c r="N72" s="87">
        <v>0.10710900473933649</v>
      </c>
      <c r="O72" s="78">
        <v>-0.10745891276864727</v>
      </c>
    </row>
    <row r="73" spans="2:15">
      <c r="B73" s="115"/>
      <c r="C73" s="74" t="s">
        <v>3</v>
      </c>
      <c r="D73" s="85">
        <v>57</v>
      </c>
      <c r="E73" s="76">
        <v>7.6101468624833107E-2</v>
      </c>
      <c r="F73" s="86">
        <v>38</v>
      </c>
      <c r="G73" s="87">
        <v>5.0666666666666665E-2</v>
      </c>
      <c r="H73" s="78">
        <v>0.5</v>
      </c>
      <c r="I73" s="86">
        <v>59</v>
      </c>
      <c r="J73" s="88">
        <v>-3.3898305084745783E-2</v>
      </c>
      <c r="K73" s="85">
        <v>583</v>
      </c>
      <c r="L73" s="76">
        <v>0.10695285268758026</v>
      </c>
      <c r="M73" s="86">
        <v>741</v>
      </c>
      <c r="N73" s="87">
        <v>0.1003385240352065</v>
      </c>
      <c r="O73" s="78">
        <v>-0.21322537112010798</v>
      </c>
    </row>
    <row r="74" spans="2:15">
      <c r="B74" s="73"/>
      <c r="C74" s="74" t="s">
        <v>10</v>
      </c>
      <c r="D74" s="85">
        <v>76</v>
      </c>
      <c r="E74" s="76">
        <v>0.10146862483311081</v>
      </c>
      <c r="F74" s="86">
        <v>71</v>
      </c>
      <c r="G74" s="87">
        <v>9.4666666666666663E-2</v>
      </c>
      <c r="H74" s="78">
        <v>7.0422535211267512E-2</v>
      </c>
      <c r="I74" s="86">
        <v>85</v>
      </c>
      <c r="J74" s="88">
        <v>-0.10588235294117643</v>
      </c>
      <c r="K74" s="85">
        <v>580</v>
      </c>
      <c r="L74" s="76">
        <v>0.10640249495505412</v>
      </c>
      <c r="M74" s="86">
        <v>968</v>
      </c>
      <c r="N74" s="87">
        <v>0.13107650643195667</v>
      </c>
      <c r="O74" s="78">
        <v>-0.40082644628099173</v>
      </c>
    </row>
    <row r="75" spans="2:15">
      <c r="B75" s="73"/>
      <c r="C75" s="74" t="s">
        <v>11</v>
      </c>
      <c r="D75" s="85">
        <v>36</v>
      </c>
      <c r="E75" s="76">
        <v>4.8064085447263018E-2</v>
      </c>
      <c r="F75" s="86">
        <v>55</v>
      </c>
      <c r="G75" s="87">
        <v>7.3333333333333334E-2</v>
      </c>
      <c r="H75" s="78">
        <v>-0.34545454545454546</v>
      </c>
      <c r="I75" s="86">
        <v>39</v>
      </c>
      <c r="J75" s="88">
        <v>-7.6923076923076872E-2</v>
      </c>
      <c r="K75" s="85">
        <v>273</v>
      </c>
      <c r="L75" s="76">
        <v>5.0082553659878924E-2</v>
      </c>
      <c r="M75" s="86">
        <v>393</v>
      </c>
      <c r="N75" s="87">
        <v>5.3215978334461747E-2</v>
      </c>
      <c r="O75" s="78">
        <v>-0.30534351145038163</v>
      </c>
    </row>
    <row r="76" spans="2:15">
      <c r="B76" s="73"/>
      <c r="C76" s="74" t="s">
        <v>42</v>
      </c>
      <c r="D76" s="85">
        <v>7</v>
      </c>
      <c r="E76" s="76">
        <v>9.3457943925233638E-3</v>
      </c>
      <c r="F76" s="86">
        <v>10</v>
      </c>
      <c r="G76" s="76">
        <v>1.3333333333333334E-2</v>
      </c>
      <c r="H76" s="78">
        <v>-0.30000000000000004</v>
      </c>
      <c r="I76" s="86">
        <v>10</v>
      </c>
      <c r="J76" s="88">
        <v>-0.30000000000000004</v>
      </c>
      <c r="K76" s="85">
        <v>97</v>
      </c>
      <c r="L76" s="76">
        <v>1.7794900018345258E-2</v>
      </c>
      <c r="M76" s="86">
        <v>122</v>
      </c>
      <c r="N76" s="87">
        <v>1.6519972918077185E-2</v>
      </c>
      <c r="O76" s="118">
        <v>-0.20491803278688525</v>
      </c>
    </row>
    <row r="77" spans="2:15">
      <c r="B77" s="73"/>
      <c r="C77" s="74" t="s">
        <v>70</v>
      </c>
      <c r="D77" s="85">
        <v>4</v>
      </c>
      <c r="E77" s="76">
        <v>5.3404539385847796E-3</v>
      </c>
      <c r="F77" s="86">
        <v>5</v>
      </c>
      <c r="G77" s="76">
        <v>6.6666666666666671E-3</v>
      </c>
      <c r="H77" s="78">
        <v>-0.19999999999999996</v>
      </c>
      <c r="I77" s="86">
        <v>4</v>
      </c>
      <c r="J77" s="88">
        <v>0</v>
      </c>
      <c r="K77" s="85">
        <v>25</v>
      </c>
      <c r="L77" s="76">
        <v>4.58631443771785E-3</v>
      </c>
      <c r="M77" s="86">
        <v>15</v>
      </c>
      <c r="N77" s="87">
        <v>2.031144211238998E-3</v>
      </c>
      <c r="O77" s="118">
        <v>0.66666666666666674</v>
      </c>
    </row>
    <row r="78" spans="2:15">
      <c r="B78" s="73"/>
      <c r="C78" s="74" t="s">
        <v>17</v>
      </c>
      <c r="D78" s="85">
        <v>2</v>
      </c>
      <c r="E78" s="76">
        <v>2.6702269692923898E-3</v>
      </c>
      <c r="F78" s="86">
        <v>4</v>
      </c>
      <c r="G78" s="76">
        <v>5.3333333333333332E-3</v>
      </c>
      <c r="H78" s="78">
        <v>-0.5</v>
      </c>
      <c r="I78" s="86">
        <v>3</v>
      </c>
      <c r="J78" s="88">
        <v>-0.33333333333333337</v>
      </c>
      <c r="K78" s="85">
        <v>15</v>
      </c>
      <c r="L78" s="76">
        <v>2.7517886626307101E-3</v>
      </c>
      <c r="M78" s="86">
        <v>39</v>
      </c>
      <c r="N78" s="87">
        <v>5.280974949221395E-3</v>
      </c>
      <c r="O78" s="118">
        <v>-0.61538461538461542</v>
      </c>
    </row>
    <row r="79" spans="2:15">
      <c r="B79" s="131"/>
      <c r="C79" s="89" t="s">
        <v>30</v>
      </c>
      <c r="D79" s="90">
        <v>4</v>
      </c>
      <c r="E79" s="91">
        <v>5.3404539385847796E-3</v>
      </c>
      <c r="F79" s="90">
        <v>8</v>
      </c>
      <c r="G79" s="91">
        <v>1.0666666666666666E-2</v>
      </c>
      <c r="H79" s="92">
        <v>-0.5</v>
      </c>
      <c r="I79" s="90">
        <v>2</v>
      </c>
      <c r="J79" s="91">
        <v>3.246753246753247E-3</v>
      </c>
      <c r="K79" s="90">
        <v>58</v>
      </c>
      <c r="L79" s="91">
        <v>1.0640249495505412E-2</v>
      </c>
      <c r="M79" s="90">
        <v>81</v>
      </c>
      <c r="N79" s="91">
        <v>1.0968178740690589E-2</v>
      </c>
      <c r="O79" s="93">
        <v>-0.28395061728395066</v>
      </c>
    </row>
    <row r="80" spans="2:15">
      <c r="B80" s="25"/>
      <c r="C80" s="98" t="s">
        <v>31</v>
      </c>
      <c r="D80" s="38">
        <v>749</v>
      </c>
      <c r="E80" s="12">
        <v>1</v>
      </c>
      <c r="F80" s="38">
        <v>750</v>
      </c>
      <c r="G80" s="12">
        <v>1</v>
      </c>
      <c r="H80" s="13">
        <v>-1.3333333333332975E-3</v>
      </c>
      <c r="I80" s="38">
        <v>616</v>
      </c>
      <c r="J80" s="14">
        <v>0.21590909090909083</v>
      </c>
      <c r="K80" s="38">
        <v>5451</v>
      </c>
      <c r="L80" s="12">
        <v>1</v>
      </c>
      <c r="M80" s="38">
        <v>7385</v>
      </c>
      <c r="N80" s="12">
        <v>1</v>
      </c>
      <c r="O80" s="22">
        <v>-0.26188219363574816</v>
      </c>
    </row>
    <row r="81" spans="2:15">
      <c r="B81" s="141" t="s">
        <v>44</v>
      </c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81" priority="35" operator="lessThan">
      <formula>0</formula>
    </cfRule>
  </conditionalFormatting>
  <conditionalFormatting sqref="H11:H14 J11:J14 O11:O14">
    <cfRule type="cellIs" dxfId="80" priority="34" operator="lessThan">
      <formula>0</formula>
    </cfRule>
  </conditionalFormatting>
  <conditionalFormatting sqref="J15:J16">
    <cfRule type="cellIs" dxfId="79" priority="33" operator="lessThan">
      <formula>0</formula>
    </cfRule>
  </conditionalFormatting>
  <conditionalFormatting sqref="H10 J10 O10">
    <cfRule type="cellIs" dxfId="78" priority="32" operator="lessThan">
      <formula>0</formula>
    </cfRule>
  </conditionalFormatting>
  <conditionalFormatting sqref="H17 O17">
    <cfRule type="cellIs" dxfId="77" priority="30" operator="lessThan">
      <formula>0</formula>
    </cfRule>
  </conditionalFormatting>
  <conditionalFormatting sqref="H19:H23 J19:J23 O19:O23">
    <cfRule type="cellIs" dxfId="76" priority="29" operator="lessThan">
      <formula>0</formula>
    </cfRule>
  </conditionalFormatting>
  <conditionalFormatting sqref="D19:O28 D10:O16">
    <cfRule type="cellIs" dxfId="75" priority="31" operator="equal">
      <formula>0</formula>
    </cfRule>
  </conditionalFormatting>
  <conditionalFormatting sqref="H18 J18 O18">
    <cfRule type="cellIs" dxfId="74" priority="28" operator="lessThan">
      <formula>0</formula>
    </cfRule>
  </conditionalFormatting>
  <conditionalFormatting sqref="H18 O18">
    <cfRule type="cellIs" dxfId="73" priority="27" operator="lessThan">
      <formula>0</formula>
    </cfRule>
  </conditionalFormatting>
  <conditionalFormatting sqref="H29 O29">
    <cfRule type="cellIs" dxfId="72" priority="26" operator="lessThan">
      <formula>0</formula>
    </cfRule>
  </conditionalFormatting>
  <conditionalFormatting sqref="H30 J30 O30">
    <cfRule type="cellIs" dxfId="71" priority="25" operator="lessThan">
      <formula>0</formula>
    </cfRule>
  </conditionalFormatting>
  <conditionalFormatting sqref="H30 O30">
    <cfRule type="cellIs" dxfId="70" priority="24" operator="lessThan">
      <formula>0</formula>
    </cfRule>
  </conditionalFormatting>
  <conditionalFormatting sqref="H31 O31">
    <cfRule type="cellIs" dxfId="69" priority="23" operator="lessThan">
      <formula>0</formula>
    </cfRule>
  </conditionalFormatting>
  <conditionalFormatting sqref="H31 O31 J31">
    <cfRule type="cellIs" dxfId="68" priority="22" operator="lessThan">
      <formula>0</formula>
    </cfRule>
  </conditionalFormatting>
  <conditionalFormatting sqref="H32 O32">
    <cfRule type="cellIs" dxfId="67" priority="21" operator="lessThan">
      <formula>0</formula>
    </cfRule>
  </conditionalFormatting>
  <conditionalFormatting sqref="H32 O32 J32">
    <cfRule type="cellIs" dxfId="66" priority="20" operator="lessThan">
      <formula>0</formula>
    </cfRule>
  </conditionalFormatting>
  <conditionalFormatting sqref="H46:H50 J46:J50 O46:O50">
    <cfRule type="cellIs" dxfId="65" priority="18" operator="lessThan">
      <formula>0</formula>
    </cfRule>
  </conditionalFormatting>
  <conditionalFormatting sqref="H51:H53 J51:J53 O51:O53">
    <cfRule type="cellIs" dxfId="64" priority="17" operator="lessThan">
      <formula>0</formula>
    </cfRule>
  </conditionalFormatting>
  <conditionalFormatting sqref="H54 J54 O54">
    <cfRule type="cellIs" dxfId="63" priority="15" operator="lessThan">
      <formula>0</formula>
    </cfRule>
  </conditionalFormatting>
  <conditionalFormatting sqref="H54 O54">
    <cfRule type="cellIs" dxfId="62" priority="16" operator="lessThan">
      <formula>0</formula>
    </cfRule>
  </conditionalFormatting>
  <conditionalFormatting sqref="H57 O57">
    <cfRule type="cellIs" dxfId="61" priority="14" operator="lessThan">
      <formula>0</formula>
    </cfRule>
  </conditionalFormatting>
  <conditionalFormatting sqref="H57 O57 J57">
    <cfRule type="cellIs" dxfId="60" priority="13" operator="lessThan">
      <formula>0</formula>
    </cfRule>
  </conditionalFormatting>
  <conditionalFormatting sqref="H55 J55 O55">
    <cfRule type="cellIs" dxfId="59" priority="12" operator="lessThan">
      <formula>0</formula>
    </cfRule>
  </conditionalFormatting>
  <conditionalFormatting sqref="H55 O55">
    <cfRule type="cellIs" dxfId="58" priority="11" operator="lessThan">
      <formula>0</formula>
    </cfRule>
  </conditionalFormatting>
  <conditionalFormatting sqref="H56 O56">
    <cfRule type="cellIs" dxfId="57" priority="10" operator="lessThan">
      <formula>0</formula>
    </cfRule>
  </conditionalFormatting>
  <conditionalFormatting sqref="H56 O56 J56">
    <cfRule type="cellIs" dxfId="56" priority="9" operator="lessThan">
      <formula>0</formula>
    </cfRule>
  </conditionalFormatting>
  <conditionalFormatting sqref="H79 O79">
    <cfRule type="cellIs" dxfId="55" priority="8" operator="lessThan">
      <formula>0</formula>
    </cfRule>
  </conditionalFormatting>
  <conditionalFormatting sqref="H69:H73 J69:J73 O69:O73">
    <cfRule type="cellIs" dxfId="54" priority="6" operator="lessThan">
      <formula>0</formula>
    </cfRule>
  </conditionalFormatting>
  <conditionalFormatting sqref="H79 O79">
    <cfRule type="cellIs" dxfId="53" priority="7" operator="lessThan">
      <formula>0</formula>
    </cfRule>
  </conditionalFormatting>
  <conditionalFormatting sqref="J74:J78 O74:O78 H74:H78">
    <cfRule type="cellIs" dxfId="52" priority="5" operator="lessThan">
      <formula>0</formula>
    </cfRule>
  </conditionalFormatting>
  <conditionalFormatting sqref="D69:O78">
    <cfRule type="cellIs" dxfId="51" priority="4" operator="equal">
      <formula>0</formula>
    </cfRule>
  </conditionalFormatting>
  <conditionalFormatting sqref="H80 O80">
    <cfRule type="cellIs" dxfId="50" priority="3" operator="lessThan">
      <formula>0</formula>
    </cfRule>
  </conditionalFormatting>
  <conditionalFormatting sqref="H80 O80 J80">
    <cfRule type="cellIs" dxfId="49" priority="2" operator="lessThan">
      <formula>0</formula>
    </cfRule>
  </conditionalFormatting>
  <conditionalFormatting sqref="H45 O45 J45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3"/>
  <sheetViews>
    <sheetView showGridLines="0" workbookViewId="0"/>
  </sheetViews>
  <sheetFormatPr defaultRowHeight="15"/>
  <cols>
    <col min="1" max="1" width="2" style="150" customWidth="1"/>
    <col min="2" max="2" width="8.140625" style="150" customWidth="1"/>
    <col min="3" max="3" width="20.28515625" style="150" customWidth="1"/>
    <col min="4" max="9" width="8.85546875" style="150" customWidth="1"/>
    <col min="10" max="10" width="9.42578125" style="150" customWidth="1"/>
    <col min="11" max="12" width="11.28515625" style="150" customWidth="1"/>
    <col min="13" max="14" width="8.85546875" style="150" customWidth="1"/>
    <col min="15" max="15" width="13.42578125" style="150" customWidth="1"/>
    <col min="16" max="16" width="9.42578125" style="150" customWidth="1"/>
    <col min="17" max="22" width="11" style="150" customWidth="1"/>
    <col min="23" max="256" width="9.140625" style="150"/>
    <col min="257" max="257" width="2" style="150" customWidth="1"/>
    <col min="258" max="258" width="8.140625" style="150" customWidth="1"/>
    <col min="259" max="259" width="20.28515625" style="150" customWidth="1"/>
    <col min="260" max="265" width="8.85546875" style="150" customWidth="1"/>
    <col min="266" max="266" width="9.42578125" style="150" customWidth="1"/>
    <col min="267" max="268" width="11.28515625" style="150" customWidth="1"/>
    <col min="269" max="270" width="8.85546875" style="150" customWidth="1"/>
    <col min="271" max="271" width="13.42578125" style="150" customWidth="1"/>
    <col min="272" max="272" width="9.42578125" style="150" customWidth="1"/>
    <col min="273" max="278" width="11" style="150" customWidth="1"/>
    <col min="279" max="512" width="9.140625" style="150"/>
    <col min="513" max="513" width="2" style="150" customWidth="1"/>
    <col min="514" max="514" width="8.140625" style="150" customWidth="1"/>
    <col min="515" max="515" width="20.28515625" style="150" customWidth="1"/>
    <col min="516" max="521" width="8.85546875" style="150" customWidth="1"/>
    <col min="522" max="522" width="9.42578125" style="150" customWidth="1"/>
    <col min="523" max="524" width="11.28515625" style="150" customWidth="1"/>
    <col min="525" max="526" width="8.85546875" style="150" customWidth="1"/>
    <col min="527" max="527" width="13.42578125" style="150" customWidth="1"/>
    <col min="528" max="528" width="9.42578125" style="150" customWidth="1"/>
    <col min="529" max="534" width="11" style="150" customWidth="1"/>
    <col min="535" max="768" width="9.140625" style="150"/>
    <col min="769" max="769" width="2" style="150" customWidth="1"/>
    <col min="770" max="770" width="8.140625" style="150" customWidth="1"/>
    <col min="771" max="771" width="20.28515625" style="150" customWidth="1"/>
    <col min="772" max="777" width="8.85546875" style="150" customWidth="1"/>
    <col min="778" max="778" width="9.42578125" style="150" customWidth="1"/>
    <col min="779" max="780" width="11.28515625" style="150" customWidth="1"/>
    <col min="781" max="782" width="8.85546875" style="150" customWidth="1"/>
    <col min="783" max="783" width="13.42578125" style="150" customWidth="1"/>
    <col min="784" max="784" width="9.42578125" style="150" customWidth="1"/>
    <col min="785" max="790" width="11" style="150" customWidth="1"/>
    <col min="791" max="1024" width="9.140625" style="150"/>
    <col min="1025" max="1025" width="2" style="150" customWidth="1"/>
    <col min="1026" max="1026" width="8.140625" style="150" customWidth="1"/>
    <col min="1027" max="1027" width="20.28515625" style="150" customWidth="1"/>
    <col min="1028" max="1033" width="8.85546875" style="150" customWidth="1"/>
    <col min="1034" max="1034" width="9.42578125" style="150" customWidth="1"/>
    <col min="1035" max="1036" width="11.28515625" style="150" customWidth="1"/>
    <col min="1037" max="1038" width="8.85546875" style="150" customWidth="1"/>
    <col min="1039" max="1039" width="13.42578125" style="150" customWidth="1"/>
    <col min="1040" max="1040" width="9.42578125" style="150" customWidth="1"/>
    <col min="1041" max="1046" width="11" style="150" customWidth="1"/>
    <col min="1047" max="1280" width="9.140625" style="150"/>
    <col min="1281" max="1281" width="2" style="150" customWidth="1"/>
    <col min="1282" max="1282" width="8.140625" style="150" customWidth="1"/>
    <col min="1283" max="1283" width="20.28515625" style="150" customWidth="1"/>
    <col min="1284" max="1289" width="8.85546875" style="150" customWidth="1"/>
    <col min="1290" max="1290" width="9.42578125" style="150" customWidth="1"/>
    <col min="1291" max="1292" width="11.28515625" style="150" customWidth="1"/>
    <col min="1293" max="1294" width="8.85546875" style="150" customWidth="1"/>
    <col min="1295" max="1295" width="13.42578125" style="150" customWidth="1"/>
    <col min="1296" max="1296" width="9.42578125" style="150" customWidth="1"/>
    <col min="1297" max="1302" width="11" style="150" customWidth="1"/>
    <col min="1303" max="1536" width="9.140625" style="150"/>
    <col min="1537" max="1537" width="2" style="150" customWidth="1"/>
    <col min="1538" max="1538" width="8.140625" style="150" customWidth="1"/>
    <col min="1539" max="1539" width="20.28515625" style="150" customWidth="1"/>
    <col min="1540" max="1545" width="8.85546875" style="150" customWidth="1"/>
    <col min="1546" max="1546" width="9.42578125" style="150" customWidth="1"/>
    <col min="1547" max="1548" width="11.28515625" style="150" customWidth="1"/>
    <col min="1549" max="1550" width="8.85546875" style="150" customWidth="1"/>
    <col min="1551" max="1551" width="13.42578125" style="150" customWidth="1"/>
    <col min="1552" max="1552" width="9.42578125" style="150" customWidth="1"/>
    <col min="1553" max="1558" width="11" style="150" customWidth="1"/>
    <col min="1559" max="1792" width="9.140625" style="150"/>
    <col min="1793" max="1793" width="2" style="150" customWidth="1"/>
    <col min="1794" max="1794" width="8.140625" style="150" customWidth="1"/>
    <col min="1795" max="1795" width="20.28515625" style="150" customWidth="1"/>
    <col min="1796" max="1801" width="8.85546875" style="150" customWidth="1"/>
    <col min="1802" max="1802" width="9.42578125" style="150" customWidth="1"/>
    <col min="1803" max="1804" width="11.28515625" style="150" customWidth="1"/>
    <col min="1805" max="1806" width="8.85546875" style="150" customWidth="1"/>
    <col min="1807" max="1807" width="13.42578125" style="150" customWidth="1"/>
    <col min="1808" max="1808" width="9.42578125" style="150" customWidth="1"/>
    <col min="1809" max="1814" width="11" style="150" customWidth="1"/>
    <col min="1815" max="2048" width="9.140625" style="150"/>
    <col min="2049" max="2049" width="2" style="150" customWidth="1"/>
    <col min="2050" max="2050" width="8.140625" style="150" customWidth="1"/>
    <col min="2051" max="2051" width="20.28515625" style="150" customWidth="1"/>
    <col min="2052" max="2057" width="8.85546875" style="150" customWidth="1"/>
    <col min="2058" max="2058" width="9.42578125" style="150" customWidth="1"/>
    <col min="2059" max="2060" width="11.28515625" style="150" customWidth="1"/>
    <col min="2061" max="2062" width="8.85546875" style="150" customWidth="1"/>
    <col min="2063" max="2063" width="13.42578125" style="150" customWidth="1"/>
    <col min="2064" max="2064" width="9.42578125" style="150" customWidth="1"/>
    <col min="2065" max="2070" width="11" style="150" customWidth="1"/>
    <col min="2071" max="2304" width="9.140625" style="150"/>
    <col min="2305" max="2305" width="2" style="150" customWidth="1"/>
    <col min="2306" max="2306" width="8.140625" style="150" customWidth="1"/>
    <col min="2307" max="2307" width="20.28515625" style="150" customWidth="1"/>
    <col min="2308" max="2313" width="8.85546875" style="150" customWidth="1"/>
    <col min="2314" max="2314" width="9.42578125" style="150" customWidth="1"/>
    <col min="2315" max="2316" width="11.28515625" style="150" customWidth="1"/>
    <col min="2317" max="2318" width="8.85546875" style="150" customWidth="1"/>
    <col min="2319" max="2319" width="13.42578125" style="150" customWidth="1"/>
    <col min="2320" max="2320" width="9.42578125" style="150" customWidth="1"/>
    <col min="2321" max="2326" width="11" style="150" customWidth="1"/>
    <col min="2327" max="2560" width="9.140625" style="150"/>
    <col min="2561" max="2561" width="2" style="150" customWidth="1"/>
    <col min="2562" max="2562" width="8.140625" style="150" customWidth="1"/>
    <col min="2563" max="2563" width="20.28515625" style="150" customWidth="1"/>
    <col min="2564" max="2569" width="8.85546875" style="150" customWidth="1"/>
    <col min="2570" max="2570" width="9.42578125" style="150" customWidth="1"/>
    <col min="2571" max="2572" width="11.28515625" style="150" customWidth="1"/>
    <col min="2573" max="2574" width="8.85546875" style="150" customWidth="1"/>
    <col min="2575" max="2575" width="13.42578125" style="150" customWidth="1"/>
    <col min="2576" max="2576" width="9.42578125" style="150" customWidth="1"/>
    <col min="2577" max="2582" width="11" style="150" customWidth="1"/>
    <col min="2583" max="2816" width="9.140625" style="150"/>
    <col min="2817" max="2817" width="2" style="150" customWidth="1"/>
    <col min="2818" max="2818" width="8.140625" style="150" customWidth="1"/>
    <col min="2819" max="2819" width="20.28515625" style="150" customWidth="1"/>
    <col min="2820" max="2825" width="8.85546875" style="150" customWidth="1"/>
    <col min="2826" max="2826" width="9.42578125" style="150" customWidth="1"/>
    <col min="2827" max="2828" width="11.28515625" style="150" customWidth="1"/>
    <col min="2829" max="2830" width="8.85546875" style="150" customWidth="1"/>
    <col min="2831" max="2831" width="13.42578125" style="150" customWidth="1"/>
    <col min="2832" max="2832" width="9.42578125" style="150" customWidth="1"/>
    <col min="2833" max="2838" width="11" style="150" customWidth="1"/>
    <col min="2839" max="3072" width="9.140625" style="150"/>
    <col min="3073" max="3073" width="2" style="150" customWidth="1"/>
    <col min="3074" max="3074" width="8.140625" style="150" customWidth="1"/>
    <col min="3075" max="3075" width="20.28515625" style="150" customWidth="1"/>
    <col min="3076" max="3081" width="8.85546875" style="150" customWidth="1"/>
    <col min="3082" max="3082" width="9.42578125" style="150" customWidth="1"/>
    <col min="3083" max="3084" width="11.28515625" style="150" customWidth="1"/>
    <col min="3085" max="3086" width="8.85546875" style="150" customWidth="1"/>
    <col min="3087" max="3087" width="13.42578125" style="150" customWidth="1"/>
    <col min="3088" max="3088" width="9.42578125" style="150" customWidth="1"/>
    <col min="3089" max="3094" width="11" style="150" customWidth="1"/>
    <col min="3095" max="3328" width="9.140625" style="150"/>
    <col min="3329" max="3329" width="2" style="150" customWidth="1"/>
    <col min="3330" max="3330" width="8.140625" style="150" customWidth="1"/>
    <col min="3331" max="3331" width="20.28515625" style="150" customWidth="1"/>
    <col min="3332" max="3337" width="8.85546875" style="150" customWidth="1"/>
    <col min="3338" max="3338" width="9.42578125" style="150" customWidth="1"/>
    <col min="3339" max="3340" width="11.28515625" style="150" customWidth="1"/>
    <col min="3341" max="3342" width="8.85546875" style="150" customWidth="1"/>
    <col min="3343" max="3343" width="13.42578125" style="150" customWidth="1"/>
    <col min="3344" max="3344" width="9.42578125" style="150" customWidth="1"/>
    <col min="3345" max="3350" width="11" style="150" customWidth="1"/>
    <col min="3351" max="3584" width="9.140625" style="150"/>
    <col min="3585" max="3585" width="2" style="150" customWidth="1"/>
    <col min="3586" max="3586" width="8.140625" style="150" customWidth="1"/>
    <col min="3587" max="3587" width="20.28515625" style="150" customWidth="1"/>
    <col min="3588" max="3593" width="8.85546875" style="150" customWidth="1"/>
    <col min="3594" max="3594" width="9.42578125" style="150" customWidth="1"/>
    <col min="3595" max="3596" width="11.28515625" style="150" customWidth="1"/>
    <col min="3597" max="3598" width="8.85546875" style="150" customWidth="1"/>
    <col min="3599" max="3599" width="13.42578125" style="150" customWidth="1"/>
    <col min="3600" max="3600" width="9.42578125" style="150" customWidth="1"/>
    <col min="3601" max="3606" width="11" style="150" customWidth="1"/>
    <col min="3607" max="3840" width="9.140625" style="150"/>
    <col min="3841" max="3841" width="2" style="150" customWidth="1"/>
    <col min="3842" max="3842" width="8.140625" style="150" customWidth="1"/>
    <col min="3843" max="3843" width="20.28515625" style="150" customWidth="1"/>
    <col min="3844" max="3849" width="8.85546875" style="150" customWidth="1"/>
    <col min="3850" max="3850" width="9.42578125" style="150" customWidth="1"/>
    <col min="3851" max="3852" width="11.28515625" style="150" customWidth="1"/>
    <col min="3853" max="3854" width="8.85546875" style="150" customWidth="1"/>
    <col min="3855" max="3855" width="13.42578125" style="150" customWidth="1"/>
    <col min="3856" max="3856" width="9.42578125" style="150" customWidth="1"/>
    <col min="3857" max="3862" width="11" style="150" customWidth="1"/>
    <col min="3863" max="4096" width="9.140625" style="150"/>
    <col min="4097" max="4097" width="2" style="150" customWidth="1"/>
    <col min="4098" max="4098" width="8.140625" style="150" customWidth="1"/>
    <col min="4099" max="4099" width="20.28515625" style="150" customWidth="1"/>
    <col min="4100" max="4105" width="8.85546875" style="150" customWidth="1"/>
    <col min="4106" max="4106" width="9.42578125" style="150" customWidth="1"/>
    <col min="4107" max="4108" width="11.28515625" style="150" customWidth="1"/>
    <col min="4109" max="4110" width="8.85546875" style="150" customWidth="1"/>
    <col min="4111" max="4111" width="13.42578125" style="150" customWidth="1"/>
    <col min="4112" max="4112" width="9.42578125" style="150" customWidth="1"/>
    <col min="4113" max="4118" width="11" style="150" customWidth="1"/>
    <col min="4119" max="4352" width="9.140625" style="150"/>
    <col min="4353" max="4353" width="2" style="150" customWidth="1"/>
    <col min="4354" max="4354" width="8.140625" style="150" customWidth="1"/>
    <col min="4355" max="4355" width="20.28515625" style="150" customWidth="1"/>
    <col min="4356" max="4361" width="8.85546875" style="150" customWidth="1"/>
    <col min="4362" max="4362" width="9.42578125" style="150" customWidth="1"/>
    <col min="4363" max="4364" width="11.28515625" style="150" customWidth="1"/>
    <col min="4365" max="4366" width="8.85546875" style="150" customWidth="1"/>
    <col min="4367" max="4367" width="13.42578125" style="150" customWidth="1"/>
    <col min="4368" max="4368" width="9.42578125" style="150" customWidth="1"/>
    <col min="4369" max="4374" width="11" style="150" customWidth="1"/>
    <col min="4375" max="4608" width="9.140625" style="150"/>
    <col min="4609" max="4609" width="2" style="150" customWidth="1"/>
    <col min="4610" max="4610" width="8.140625" style="150" customWidth="1"/>
    <col min="4611" max="4611" width="20.28515625" style="150" customWidth="1"/>
    <col min="4612" max="4617" width="8.85546875" style="150" customWidth="1"/>
    <col min="4618" max="4618" width="9.42578125" style="150" customWidth="1"/>
    <col min="4619" max="4620" width="11.28515625" style="150" customWidth="1"/>
    <col min="4621" max="4622" width="8.85546875" style="150" customWidth="1"/>
    <col min="4623" max="4623" width="13.42578125" style="150" customWidth="1"/>
    <col min="4624" max="4624" width="9.42578125" style="150" customWidth="1"/>
    <col min="4625" max="4630" width="11" style="150" customWidth="1"/>
    <col min="4631" max="4864" width="9.140625" style="150"/>
    <col min="4865" max="4865" width="2" style="150" customWidth="1"/>
    <col min="4866" max="4866" width="8.140625" style="150" customWidth="1"/>
    <col min="4867" max="4867" width="20.28515625" style="150" customWidth="1"/>
    <col min="4868" max="4873" width="8.85546875" style="150" customWidth="1"/>
    <col min="4874" max="4874" width="9.42578125" style="150" customWidth="1"/>
    <col min="4875" max="4876" width="11.28515625" style="150" customWidth="1"/>
    <col min="4877" max="4878" width="8.85546875" style="150" customWidth="1"/>
    <col min="4879" max="4879" width="13.42578125" style="150" customWidth="1"/>
    <col min="4880" max="4880" width="9.42578125" style="150" customWidth="1"/>
    <col min="4881" max="4886" width="11" style="150" customWidth="1"/>
    <col min="4887" max="5120" width="9.140625" style="150"/>
    <col min="5121" max="5121" width="2" style="150" customWidth="1"/>
    <col min="5122" max="5122" width="8.140625" style="150" customWidth="1"/>
    <col min="5123" max="5123" width="20.28515625" style="150" customWidth="1"/>
    <col min="5124" max="5129" width="8.85546875" style="150" customWidth="1"/>
    <col min="5130" max="5130" width="9.42578125" style="150" customWidth="1"/>
    <col min="5131" max="5132" width="11.28515625" style="150" customWidth="1"/>
    <col min="5133" max="5134" width="8.85546875" style="150" customWidth="1"/>
    <col min="5135" max="5135" width="13.42578125" style="150" customWidth="1"/>
    <col min="5136" max="5136" width="9.42578125" style="150" customWidth="1"/>
    <col min="5137" max="5142" width="11" style="150" customWidth="1"/>
    <col min="5143" max="5376" width="9.140625" style="150"/>
    <col min="5377" max="5377" width="2" style="150" customWidth="1"/>
    <col min="5378" max="5378" width="8.140625" style="150" customWidth="1"/>
    <col min="5379" max="5379" width="20.28515625" style="150" customWidth="1"/>
    <col min="5380" max="5385" width="8.85546875" style="150" customWidth="1"/>
    <col min="5386" max="5386" width="9.42578125" style="150" customWidth="1"/>
    <col min="5387" max="5388" width="11.28515625" style="150" customWidth="1"/>
    <col min="5389" max="5390" width="8.85546875" style="150" customWidth="1"/>
    <col min="5391" max="5391" width="13.42578125" style="150" customWidth="1"/>
    <col min="5392" max="5392" width="9.42578125" style="150" customWidth="1"/>
    <col min="5393" max="5398" width="11" style="150" customWidth="1"/>
    <col min="5399" max="5632" width="9.140625" style="150"/>
    <col min="5633" max="5633" width="2" style="150" customWidth="1"/>
    <col min="5634" max="5634" width="8.140625" style="150" customWidth="1"/>
    <col min="5635" max="5635" width="20.28515625" style="150" customWidth="1"/>
    <col min="5636" max="5641" width="8.85546875" style="150" customWidth="1"/>
    <col min="5642" max="5642" width="9.42578125" style="150" customWidth="1"/>
    <col min="5643" max="5644" width="11.28515625" style="150" customWidth="1"/>
    <col min="5645" max="5646" width="8.85546875" style="150" customWidth="1"/>
    <col min="5647" max="5647" width="13.42578125" style="150" customWidth="1"/>
    <col min="5648" max="5648" width="9.42578125" style="150" customWidth="1"/>
    <col min="5649" max="5654" width="11" style="150" customWidth="1"/>
    <col min="5655" max="5888" width="9.140625" style="150"/>
    <col min="5889" max="5889" width="2" style="150" customWidth="1"/>
    <col min="5890" max="5890" width="8.140625" style="150" customWidth="1"/>
    <col min="5891" max="5891" width="20.28515625" style="150" customWidth="1"/>
    <col min="5892" max="5897" width="8.85546875" style="150" customWidth="1"/>
    <col min="5898" max="5898" width="9.42578125" style="150" customWidth="1"/>
    <col min="5899" max="5900" width="11.28515625" style="150" customWidth="1"/>
    <col min="5901" max="5902" width="8.85546875" style="150" customWidth="1"/>
    <col min="5903" max="5903" width="13.42578125" style="150" customWidth="1"/>
    <col min="5904" max="5904" width="9.42578125" style="150" customWidth="1"/>
    <col min="5905" max="5910" width="11" style="150" customWidth="1"/>
    <col min="5911" max="6144" width="9.140625" style="150"/>
    <col min="6145" max="6145" width="2" style="150" customWidth="1"/>
    <col min="6146" max="6146" width="8.140625" style="150" customWidth="1"/>
    <col min="6147" max="6147" width="20.28515625" style="150" customWidth="1"/>
    <col min="6148" max="6153" width="8.85546875" style="150" customWidth="1"/>
    <col min="6154" max="6154" width="9.42578125" style="150" customWidth="1"/>
    <col min="6155" max="6156" width="11.28515625" style="150" customWidth="1"/>
    <col min="6157" max="6158" width="8.85546875" style="150" customWidth="1"/>
    <col min="6159" max="6159" width="13.42578125" style="150" customWidth="1"/>
    <col min="6160" max="6160" width="9.42578125" style="150" customWidth="1"/>
    <col min="6161" max="6166" width="11" style="150" customWidth="1"/>
    <col min="6167" max="6400" width="9.140625" style="150"/>
    <col min="6401" max="6401" width="2" style="150" customWidth="1"/>
    <col min="6402" max="6402" width="8.140625" style="150" customWidth="1"/>
    <col min="6403" max="6403" width="20.28515625" style="150" customWidth="1"/>
    <col min="6404" max="6409" width="8.85546875" style="150" customWidth="1"/>
    <col min="6410" max="6410" width="9.42578125" style="150" customWidth="1"/>
    <col min="6411" max="6412" width="11.28515625" style="150" customWidth="1"/>
    <col min="6413" max="6414" width="8.85546875" style="150" customWidth="1"/>
    <col min="6415" max="6415" width="13.42578125" style="150" customWidth="1"/>
    <col min="6416" max="6416" width="9.42578125" style="150" customWidth="1"/>
    <col min="6417" max="6422" width="11" style="150" customWidth="1"/>
    <col min="6423" max="6656" width="9.140625" style="150"/>
    <col min="6657" max="6657" width="2" style="150" customWidth="1"/>
    <col min="6658" max="6658" width="8.140625" style="150" customWidth="1"/>
    <col min="6659" max="6659" width="20.28515625" style="150" customWidth="1"/>
    <col min="6660" max="6665" width="8.85546875" style="150" customWidth="1"/>
    <col min="6666" max="6666" width="9.42578125" style="150" customWidth="1"/>
    <col min="6667" max="6668" width="11.28515625" style="150" customWidth="1"/>
    <col min="6669" max="6670" width="8.85546875" style="150" customWidth="1"/>
    <col min="6671" max="6671" width="13.42578125" style="150" customWidth="1"/>
    <col min="6672" max="6672" width="9.42578125" style="150" customWidth="1"/>
    <col min="6673" max="6678" width="11" style="150" customWidth="1"/>
    <col min="6679" max="6912" width="9.140625" style="150"/>
    <col min="6913" max="6913" width="2" style="150" customWidth="1"/>
    <col min="6914" max="6914" width="8.140625" style="150" customWidth="1"/>
    <col min="6915" max="6915" width="20.28515625" style="150" customWidth="1"/>
    <col min="6916" max="6921" width="8.85546875" style="150" customWidth="1"/>
    <col min="6922" max="6922" width="9.42578125" style="150" customWidth="1"/>
    <col min="6923" max="6924" width="11.28515625" style="150" customWidth="1"/>
    <col min="6925" max="6926" width="8.85546875" style="150" customWidth="1"/>
    <col min="6927" max="6927" width="13.42578125" style="150" customWidth="1"/>
    <col min="6928" max="6928" width="9.42578125" style="150" customWidth="1"/>
    <col min="6929" max="6934" width="11" style="150" customWidth="1"/>
    <col min="6935" max="7168" width="9.140625" style="150"/>
    <col min="7169" max="7169" width="2" style="150" customWidth="1"/>
    <col min="7170" max="7170" width="8.140625" style="150" customWidth="1"/>
    <col min="7171" max="7171" width="20.28515625" style="150" customWidth="1"/>
    <col min="7172" max="7177" width="8.85546875" style="150" customWidth="1"/>
    <col min="7178" max="7178" width="9.42578125" style="150" customWidth="1"/>
    <col min="7179" max="7180" width="11.28515625" style="150" customWidth="1"/>
    <col min="7181" max="7182" width="8.85546875" style="150" customWidth="1"/>
    <col min="7183" max="7183" width="13.42578125" style="150" customWidth="1"/>
    <col min="7184" max="7184" width="9.42578125" style="150" customWidth="1"/>
    <col min="7185" max="7190" width="11" style="150" customWidth="1"/>
    <col min="7191" max="7424" width="9.140625" style="150"/>
    <col min="7425" max="7425" width="2" style="150" customWidth="1"/>
    <col min="7426" max="7426" width="8.140625" style="150" customWidth="1"/>
    <col min="7427" max="7427" width="20.28515625" style="150" customWidth="1"/>
    <col min="7428" max="7433" width="8.85546875" style="150" customWidth="1"/>
    <col min="7434" max="7434" width="9.42578125" style="150" customWidth="1"/>
    <col min="7435" max="7436" width="11.28515625" style="150" customWidth="1"/>
    <col min="7437" max="7438" width="8.85546875" style="150" customWidth="1"/>
    <col min="7439" max="7439" width="13.42578125" style="150" customWidth="1"/>
    <col min="7440" max="7440" width="9.42578125" style="150" customWidth="1"/>
    <col min="7441" max="7446" width="11" style="150" customWidth="1"/>
    <col min="7447" max="7680" width="9.140625" style="150"/>
    <col min="7681" max="7681" width="2" style="150" customWidth="1"/>
    <col min="7682" max="7682" width="8.140625" style="150" customWidth="1"/>
    <col min="7683" max="7683" width="20.28515625" style="150" customWidth="1"/>
    <col min="7684" max="7689" width="8.85546875" style="150" customWidth="1"/>
    <col min="7690" max="7690" width="9.42578125" style="150" customWidth="1"/>
    <col min="7691" max="7692" width="11.28515625" style="150" customWidth="1"/>
    <col min="7693" max="7694" width="8.85546875" style="150" customWidth="1"/>
    <col min="7695" max="7695" width="13.42578125" style="150" customWidth="1"/>
    <col min="7696" max="7696" width="9.42578125" style="150" customWidth="1"/>
    <col min="7697" max="7702" width="11" style="150" customWidth="1"/>
    <col min="7703" max="7936" width="9.140625" style="150"/>
    <col min="7937" max="7937" width="2" style="150" customWidth="1"/>
    <col min="7938" max="7938" width="8.140625" style="150" customWidth="1"/>
    <col min="7939" max="7939" width="20.28515625" style="150" customWidth="1"/>
    <col min="7940" max="7945" width="8.85546875" style="150" customWidth="1"/>
    <col min="7946" max="7946" width="9.42578125" style="150" customWidth="1"/>
    <col min="7947" max="7948" width="11.28515625" style="150" customWidth="1"/>
    <col min="7949" max="7950" width="8.85546875" style="150" customWidth="1"/>
    <col min="7951" max="7951" width="13.42578125" style="150" customWidth="1"/>
    <col min="7952" max="7952" width="9.42578125" style="150" customWidth="1"/>
    <col min="7953" max="7958" width="11" style="150" customWidth="1"/>
    <col min="7959" max="8192" width="9.140625" style="150"/>
    <col min="8193" max="8193" width="2" style="150" customWidth="1"/>
    <col min="8194" max="8194" width="8.140625" style="150" customWidth="1"/>
    <col min="8195" max="8195" width="20.28515625" style="150" customWidth="1"/>
    <col min="8196" max="8201" width="8.85546875" style="150" customWidth="1"/>
    <col min="8202" max="8202" width="9.42578125" style="150" customWidth="1"/>
    <col min="8203" max="8204" width="11.28515625" style="150" customWidth="1"/>
    <col min="8205" max="8206" width="8.85546875" style="150" customWidth="1"/>
    <col min="8207" max="8207" width="13.42578125" style="150" customWidth="1"/>
    <col min="8208" max="8208" width="9.42578125" style="150" customWidth="1"/>
    <col min="8209" max="8214" width="11" style="150" customWidth="1"/>
    <col min="8215" max="8448" width="9.140625" style="150"/>
    <col min="8449" max="8449" width="2" style="150" customWidth="1"/>
    <col min="8450" max="8450" width="8.140625" style="150" customWidth="1"/>
    <col min="8451" max="8451" width="20.28515625" style="150" customWidth="1"/>
    <col min="8452" max="8457" width="8.85546875" style="150" customWidth="1"/>
    <col min="8458" max="8458" width="9.42578125" style="150" customWidth="1"/>
    <col min="8459" max="8460" width="11.28515625" style="150" customWidth="1"/>
    <col min="8461" max="8462" width="8.85546875" style="150" customWidth="1"/>
    <col min="8463" max="8463" width="13.42578125" style="150" customWidth="1"/>
    <col min="8464" max="8464" width="9.42578125" style="150" customWidth="1"/>
    <col min="8465" max="8470" width="11" style="150" customWidth="1"/>
    <col min="8471" max="8704" width="9.140625" style="150"/>
    <col min="8705" max="8705" width="2" style="150" customWidth="1"/>
    <col min="8706" max="8706" width="8.140625" style="150" customWidth="1"/>
    <col min="8707" max="8707" width="20.28515625" style="150" customWidth="1"/>
    <col min="8708" max="8713" width="8.85546875" style="150" customWidth="1"/>
    <col min="8714" max="8714" width="9.42578125" style="150" customWidth="1"/>
    <col min="8715" max="8716" width="11.28515625" style="150" customWidth="1"/>
    <col min="8717" max="8718" width="8.85546875" style="150" customWidth="1"/>
    <col min="8719" max="8719" width="13.42578125" style="150" customWidth="1"/>
    <col min="8720" max="8720" width="9.42578125" style="150" customWidth="1"/>
    <col min="8721" max="8726" width="11" style="150" customWidth="1"/>
    <col min="8727" max="8960" width="9.140625" style="150"/>
    <col min="8961" max="8961" width="2" style="150" customWidth="1"/>
    <col min="8962" max="8962" width="8.140625" style="150" customWidth="1"/>
    <col min="8963" max="8963" width="20.28515625" style="150" customWidth="1"/>
    <col min="8964" max="8969" width="8.85546875" style="150" customWidth="1"/>
    <col min="8970" max="8970" width="9.42578125" style="150" customWidth="1"/>
    <col min="8971" max="8972" width="11.28515625" style="150" customWidth="1"/>
    <col min="8973" max="8974" width="8.85546875" style="150" customWidth="1"/>
    <col min="8975" max="8975" width="13.42578125" style="150" customWidth="1"/>
    <col min="8976" max="8976" width="9.42578125" style="150" customWidth="1"/>
    <col min="8977" max="8982" width="11" style="150" customWidth="1"/>
    <col min="8983" max="9216" width="9.140625" style="150"/>
    <col min="9217" max="9217" width="2" style="150" customWidth="1"/>
    <col min="9218" max="9218" width="8.140625" style="150" customWidth="1"/>
    <col min="9219" max="9219" width="20.28515625" style="150" customWidth="1"/>
    <col min="9220" max="9225" width="8.85546875" style="150" customWidth="1"/>
    <col min="9226" max="9226" width="9.42578125" style="150" customWidth="1"/>
    <col min="9227" max="9228" width="11.28515625" style="150" customWidth="1"/>
    <col min="9229" max="9230" width="8.85546875" style="150" customWidth="1"/>
    <col min="9231" max="9231" width="13.42578125" style="150" customWidth="1"/>
    <col min="9232" max="9232" width="9.42578125" style="150" customWidth="1"/>
    <col min="9233" max="9238" width="11" style="150" customWidth="1"/>
    <col min="9239" max="9472" width="9.140625" style="150"/>
    <col min="9473" max="9473" width="2" style="150" customWidth="1"/>
    <col min="9474" max="9474" width="8.140625" style="150" customWidth="1"/>
    <col min="9475" max="9475" width="20.28515625" style="150" customWidth="1"/>
    <col min="9476" max="9481" width="8.85546875" style="150" customWidth="1"/>
    <col min="9482" max="9482" width="9.42578125" style="150" customWidth="1"/>
    <col min="9483" max="9484" width="11.28515625" style="150" customWidth="1"/>
    <col min="9485" max="9486" width="8.85546875" style="150" customWidth="1"/>
    <col min="9487" max="9487" width="13.42578125" style="150" customWidth="1"/>
    <col min="9488" max="9488" width="9.42578125" style="150" customWidth="1"/>
    <col min="9489" max="9494" width="11" style="150" customWidth="1"/>
    <col min="9495" max="9728" width="9.140625" style="150"/>
    <col min="9729" max="9729" width="2" style="150" customWidth="1"/>
    <col min="9730" max="9730" width="8.140625" style="150" customWidth="1"/>
    <col min="9731" max="9731" width="20.28515625" style="150" customWidth="1"/>
    <col min="9732" max="9737" width="8.85546875" style="150" customWidth="1"/>
    <col min="9738" max="9738" width="9.42578125" style="150" customWidth="1"/>
    <col min="9739" max="9740" width="11.28515625" style="150" customWidth="1"/>
    <col min="9741" max="9742" width="8.85546875" style="150" customWidth="1"/>
    <col min="9743" max="9743" width="13.42578125" style="150" customWidth="1"/>
    <col min="9744" max="9744" width="9.42578125" style="150" customWidth="1"/>
    <col min="9745" max="9750" width="11" style="150" customWidth="1"/>
    <col min="9751" max="9984" width="9.140625" style="150"/>
    <col min="9985" max="9985" width="2" style="150" customWidth="1"/>
    <col min="9986" max="9986" width="8.140625" style="150" customWidth="1"/>
    <col min="9987" max="9987" width="20.28515625" style="150" customWidth="1"/>
    <col min="9988" max="9993" width="8.85546875" style="150" customWidth="1"/>
    <col min="9994" max="9994" width="9.42578125" style="150" customWidth="1"/>
    <col min="9995" max="9996" width="11.28515625" style="150" customWidth="1"/>
    <col min="9997" max="9998" width="8.85546875" style="150" customWidth="1"/>
    <col min="9999" max="9999" width="13.42578125" style="150" customWidth="1"/>
    <col min="10000" max="10000" width="9.42578125" style="150" customWidth="1"/>
    <col min="10001" max="10006" width="11" style="150" customWidth="1"/>
    <col min="10007" max="10240" width="9.140625" style="150"/>
    <col min="10241" max="10241" width="2" style="150" customWidth="1"/>
    <col min="10242" max="10242" width="8.140625" style="150" customWidth="1"/>
    <col min="10243" max="10243" width="20.28515625" style="150" customWidth="1"/>
    <col min="10244" max="10249" width="8.85546875" style="150" customWidth="1"/>
    <col min="10250" max="10250" width="9.42578125" style="150" customWidth="1"/>
    <col min="10251" max="10252" width="11.28515625" style="150" customWidth="1"/>
    <col min="10253" max="10254" width="8.85546875" style="150" customWidth="1"/>
    <col min="10255" max="10255" width="13.42578125" style="150" customWidth="1"/>
    <col min="10256" max="10256" width="9.42578125" style="150" customWidth="1"/>
    <col min="10257" max="10262" width="11" style="150" customWidth="1"/>
    <col min="10263" max="10496" width="9.140625" style="150"/>
    <col min="10497" max="10497" width="2" style="150" customWidth="1"/>
    <col min="10498" max="10498" width="8.140625" style="150" customWidth="1"/>
    <col min="10499" max="10499" width="20.28515625" style="150" customWidth="1"/>
    <col min="10500" max="10505" width="8.85546875" style="150" customWidth="1"/>
    <col min="10506" max="10506" width="9.42578125" style="150" customWidth="1"/>
    <col min="10507" max="10508" width="11.28515625" style="150" customWidth="1"/>
    <col min="10509" max="10510" width="8.85546875" style="150" customWidth="1"/>
    <col min="10511" max="10511" width="13.42578125" style="150" customWidth="1"/>
    <col min="10512" max="10512" width="9.42578125" style="150" customWidth="1"/>
    <col min="10513" max="10518" width="11" style="150" customWidth="1"/>
    <col min="10519" max="10752" width="9.140625" style="150"/>
    <col min="10753" max="10753" width="2" style="150" customWidth="1"/>
    <col min="10754" max="10754" width="8.140625" style="150" customWidth="1"/>
    <col min="10755" max="10755" width="20.28515625" style="150" customWidth="1"/>
    <col min="10756" max="10761" width="8.85546875" style="150" customWidth="1"/>
    <col min="10762" max="10762" width="9.42578125" style="150" customWidth="1"/>
    <col min="10763" max="10764" width="11.28515625" style="150" customWidth="1"/>
    <col min="10765" max="10766" width="8.85546875" style="150" customWidth="1"/>
    <col min="10767" max="10767" width="13.42578125" style="150" customWidth="1"/>
    <col min="10768" max="10768" width="9.42578125" style="150" customWidth="1"/>
    <col min="10769" max="10774" width="11" style="150" customWidth="1"/>
    <col min="10775" max="11008" width="9.140625" style="150"/>
    <col min="11009" max="11009" width="2" style="150" customWidth="1"/>
    <col min="11010" max="11010" width="8.140625" style="150" customWidth="1"/>
    <col min="11011" max="11011" width="20.28515625" style="150" customWidth="1"/>
    <col min="11012" max="11017" width="8.85546875" style="150" customWidth="1"/>
    <col min="11018" max="11018" width="9.42578125" style="150" customWidth="1"/>
    <col min="11019" max="11020" width="11.28515625" style="150" customWidth="1"/>
    <col min="11021" max="11022" width="8.85546875" style="150" customWidth="1"/>
    <col min="11023" max="11023" width="13.42578125" style="150" customWidth="1"/>
    <col min="11024" max="11024" width="9.42578125" style="150" customWidth="1"/>
    <col min="11025" max="11030" width="11" style="150" customWidth="1"/>
    <col min="11031" max="11264" width="9.140625" style="150"/>
    <col min="11265" max="11265" width="2" style="150" customWidth="1"/>
    <col min="11266" max="11266" width="8.140625" style="150" customWidth="1"/>
    <col min="11267" max="11267" width="20.28515625" style="150" customWidth="1"/>
    <col min="11268" max="11273" width="8.85546875" style="150" customWidth="1"/>
    <col min="11274" max="11274" width="9.42578125" style="150" customWidth="1"/>
    <col min="11275" max="11276" width="11.28515625" style="150" customWidth="1"/>
    <col min="11277" max="11278" width="8.85546875" style="150" customWidth="1"/>
    <col min="11279" max="11279" width="13.42578125" style="150" customWidth="1"/>
    <col min="11280" max="11280" width="9.42578125" style="150" customWidth="1"/>
    <col min="11281" max="11286" width="11" style="150" customWidth="1"/>
    <col min="11287" max="11520" width="9.140625" style="150"/>
    <col min="11521" max="11521" width="2" style="150" customWidth="1"/>
    <col min="11522" max="11522" width="8.140625" style="150" customWidth="1"/>
    <col min="11523" max="11523" width="20.28515625" style="150" customWidth="1"/>
    <col min="11524" max="11529" width="8.85546875" style="150" customWidth="1"/>
    <col min="11530" max="11530" width="9.42578125" style="150" customWidth="1"/>
    <col min="11531" max="11532" width="11.28515625" style="150" customWidth="1"/>
    <col min="11533" max="11534" width="8.85546875" style="150" customWidth="1"/>
    <col min="11535" max="11535" width="13.42578125" style="150" customWidth="1"/>
    <col min="11536" max="11536" width="9.42578125" style="150" customWidth="1"/>
    <col min="11537" max="11542" width="11" style="150" customWidth="1"/>
    <col min="11543" max="11776" width="9.140625" style="150"/>
    <col min="11777" max="11777" width="2" style="150" customWidth="1"/>
    <col min="11778" max="11778" width="8.140625" style="150" customWidth="1"/>
    <col min="11779" max="11779" width="20.28515625" style="150" customWidth="1"/>
    <col min="11780" max="11785" width="8.85546875" style="150" customWidth="1"/>
    <col min="11786" max="11786" width="9.42578125" style="150" customWidth="1"/>
    <col min="11787" max="11788" width="11.28515625" style="150" customWidth="1"/>
    <col min="11789" max="11790" width="8.85546875" style="150" customWidth="1"/>
    <col min="11791" max="11791" width="13.42578125" style="150" customWidth="1"/>
    <col min="11792" max="11792" width="9.42578125" style="150" customWidth="1"/>
    <col min="11793" max="11798" width="11" style="150" customWidth="1"/>
    <col min="11799" max="12032" width="9.140625" style="150"/>
    <col min="12033" max="12033" width="2" style="150" customWidth="1"/>
    <col min="12034" max="12034" width="8.140625" style="150" customWidth="1"/>
    <col min="12035" max="12035" width="20.28515625" style="150" customWidth="1"/>
    <col min="12036" max="12041" width="8.85546875" style="150" customWidth="1"/>
    <col min="12042" max="12042" width="9.42578125" style="150" customWidth="1"/>
    <col min="12043" max="12044" width="11.28515625" style="150" customWidth="1"/>
    <col min="12045" max="12046" width="8.85546875" style="150" customWidth="1"/>
    <col min="12047" max="12047" width="13.42578125" style="150" customWidth="1"/>
    <col min="12048" max="12048" width="9.42578125" style="150" customWidth="1"/>
    <col min="12049" max="12054" width="11" style="150" customWidth="1"/>
    <col min="12055" max="12288" width="9.140625" style="150"/>
    <col min="12289" max="12289" width="2" style="150" customWidth="1"/>
    <col min="12290" max="12290" width="8.140625" style="150" customWidth="1"/>
    <col min="12291" max="12291" width="20.28515625" style="150" customWidth="1"/>
    <col min="12292" max="12297" width="8.85546875" style="150" customWidth="1"/>
    <col min="12298" max="12298" width="9.42578125" style="150" customWidth="1"/>
    <col min="12299" max="12300" width="11.28515625" style="150" customWidth="1"/>
    <col min="12301" max="12302" width="8.85546875" style="150" customWidth="1"/>
    <col min="12303" max="12303" width="13.42578125" style="150" customWidth="1"/>
    <col min="12304" max="12304" width="9.42578125" style="150" customWidth="1"/>
    <col min="12305" max="12310" width="11" style="150" customWidth="1"/>
    <col min="12311" max="12544" width="9.140625" style="150"/>
    <col min="12545" max="12545" width="2" style="150" customWidth="1"/>
    <col min="12546" max="12546" width="8.140625" style="150" customWidth="1"/>
    <col min="12547" max="12547" width="20.28515625" style="150" customWidth="1"/>
    <col min="12548" max="12553" width="8.85546875" style="150" customWidth="1"/>
    <col min="12554" max="12554" width="9.42578125" style="150" customWidth="1"/>
    <col min="12555" max="12556" width="11.28515625" style="150" customWidth="1"/>
    <col min="12557" max="12558" width="8.85546875" style="150" customWidth="1"/>
    <col min="12559" max="12559" width="13.42578125" style="150" customWidth="1"/>
    <col min="12560" max="12560" width="9.42578125" style="150" customWidth="1"/>
    <col min="12561" max="12566" width="11" style="150" customWidth="1"/>
    <col min="12567" max="12800" width="9.140625" style="150"/>
    <col min="12801" max="12801" width="2" style="150" customWidth="1"/>
    <col min="12802" max="12802" width="8.140625" style="150" customWidth="1"/>
    <col min="12803" max="12803" width="20.28515625" style="150" customWidth="1"/>
    <col min="12804" max="12809" width="8.85546875" style="150" customWidth="1"/>
    <col min="12810" max="12810" width="9.42578125" style="150" customWidth="1"/>
    <col min="12811" max="12812" width="11.28515625" style="150" customWidth="1"/>
    <col min="12813" max="12814" width="8.85546875" style="150" customWidth="1"/>
    <col min="12815" max="12815" width="13.42578125" style="150" customWidth="1"/>
    <col min="12816" max="12816" width="9.42578125" style="150" customWidth="1"/>
    <col min="12817" max="12822" width="11" style="150" customWidth="1"/>
    <col min="12823" max="13056" width="9.140625" style="150"/>
    <col min="13057" max="13057" width="2" style="150" customWidth="1"/>
    <col min="13058" max="13058" width="8.140625" style="150" customWidth="1"/>
    <col min="13059" max="13059" width="20.28515625" style="150" customWidth="1"/>
    <col min="13060" max="13065" width="8.85546875" style="150" customWidth="1"/>
    <col min="13066" max="13066" width="9.42578125" style="150" customWidth="1"/>
    <col min="13067" max="13068" width="11.28515625" style="150" customWidth="1"/>
    <col min="13069" max="13070" width="8.85546875" style="150" customWidth="1"/>
    <col min="13071" max="13071" width="13.42578125" style="150" customWidth="1"/>
    <col min="13072" max="13072" width="9.42578125" style="150" customWidth="1"/>
    <col min="13073" max="13078" width="11" style="150" customWidth="1"/>
    <col min="13079" max="13312" width="9.140625" style="150"/>
    <col min="13313" max="13313" width="2" style="150" customWidth="1"/>
    <col min="13314" max="13314" width="8.140625" style="150" customWidth="1"/>
    <col min="13315" max="13315" width="20.28515625" style="150" customWidth="1"/>
    <col min="13316" max="13321" width="8.85546875" style="150" customWidth="1"/>
    <col min="13322" max="13322" width="9.42578125" style="150" customWidth="1"/>
    <col min="13323" max="13324" width="11.28515625" style="150" customWidth="1"/>
    <col min="13325" max="13326" width="8.85546875" style="150" customWidth="1"/>
    <col min="13327" max="13327" width="13.42578125" style="150" customWidth="1"/>
    <col min="13328" max="13328" width="9.42578125" style="150" customWidth="1"/>
    <col min="13329" max="13334" width="11" style="150" customWidth="1"/>
    <col min="13335" max="13568" width="9.140625" style="150"/>
    <col min="13569" max="13569" width="2" style="150" customWidth="1"/>
    <col min="13570" max="13570" width="8.140625" style="150" customWidth="1"/>
    <col min="13571" max="13571" width="20.28515625" style="150" customWidth="1"/>
    <col min="13572" max="13577" width="8.85546875" style="150" customWidth="1"/>
    <col min="13578" max="13578" width="9.42578125" style="150" customWidth="1"/>
    <col min="13579" max="13580" width="11.28515625" style="150" customWidth="1"/>
    <col min="13581" max="13582" width="8.85546875" style="150" customWidth="1"/>
    <col min="13583" max="13583" width="13.42578125" style="150" customWidth="1"/>
    <col min="13584" max="13584" width="9.42578125" style="150" customWidth="1"/>
    <col min="13585" max="13590" width="11" style="150" customWidth="1"/>
    <col min="13591" max="13824" width="9.140625" style="150"/>
    <col min="13825" max="13825" width="2" style="150" customWidth="1"/>
    <col min="13826" max="13826" width="8.140625" style="150" customWidth="1"/>
    <col min="13827" max="13827" width="20.28515625" style="150" customWidth="1"/>
    <col min="13828" max="13833" width="8.85546875" style="150" customWidth="1"/>
    <col min="13834" max="13834" width="9.42578125" style="150" customWidth="1"/>
    <col min="13835" max="13836" width="11.28515625" style="150" customWidth="1"/>
    <col min="13837" max="13838" width="8.85546875" style="150" customWidth="1"/>
    <col min="13839" max="13839" width="13.42578125" style="150" customWidth="1"/>
    <col min="13840" max="13840" width="9.42578125" style="150" customWidth="1"/>
    <col min="13841" max="13846" width="11" style="150" customWidth="1"/>
    <col min="13847" max="14080" width="9.140625" style="150"/>
    <col min="14081" max="14081" width="2" style="150" customWidth="1"/>
    <col min="14082" max="14082" width="8.140625" style="150" customWidth="1"/>
    <col min="14083" max="14083" width="20.28515625" style="150" customWidth="1"/>
    <col min="14084" max="14089" width="8.85546875" style="150" customWidth="1"/>
    <col min="14090" max="14090" width="9.42578125" style="150" customWidth="1"/>
    <col min="14091" max="14092" width="11.28515625" style="150" customWidth="1"/>
    <col min="14093" max="14094" width="8.85546875" style="150" customWidth="1"/>
    <col min="14095" max="14095" width="13.42578125" style="150" customWidth="1"/>
    <col min="14096" max="14096" width="9.42578125" style="150" customWidth="1"/>
    <col min="14097" max="14102" width="11" style="150" customWidth="1"/>
    <col min="14103" max="14336" width="9.140625" style="150"/>
    <col min="14337" max="14337" width="2" style="150" customWidth="1"/>
    <col min="14338" max="14338" width="8.140625" style="150" customWidth="1"/>
    <col min="14339" max="14339" width="20.28515625" style="150" customWidth="1"/>
    <col min="14340" max="14345" width="8.85546875" style="150" customWidth="1"/>
    <col min="14346" max="14346" width="9.42578125" style="150" customWidth="1"/>
    <col min="14347" max="14348" width="11.28515625" style="150" customWidth="1"/>
    <col min="14349" max="14350" width="8.85546875" style="150" customWidth="1"/>
    <col min="14351" max="14351" width="13.42578125" style="150" customWidth="1"/>
    <col min="14352" max="14352" width="9.42578125" style="150" customWidth="1"/>
    <col min="14353" max="14358" width="11" style="150" customWidth="1"/>
    <col min="14359" max="14592" width="9.140625" style="150"/>
    <col min="14593" max="14593" width="2" style="150" customWidth="1"/>
    <col min="14594" max="14594" width="8.140625" style="150" customWidth="1"/>
    <col min="14595" max="14595" width="20.28515625" style="150" customWidth="1"/>
    <col min="14596" max="14601" width="8.85546875" style="150" customWidth="1"/>
    <col min="14602" max="14602" width="9.42578125" style="150" customWidth="1"/>
    <col min="14603" max="14604" width="11.28515625" style="150" customWidth="1"/>
    <col min="14605" max="14606" width="8.85546875" style="150" customWidth="1"/>
    <col min="14607" max="14607" width="13.42578125" style="150" customWidth="1"/>
    <col min="14608" max="14608" width="9.42578125" style="150" customWidth="1"/>
    <col min="14609" max="14614" width="11" style="150" customWidth="1"/>
    <col min="14615" max="14848" width="9.140625" style="150"/>
    <col min="14849" max="14849" width="2" style="150" customWidth="1"/>
    <col min="14850" max="14850" width="8.140625" style="150" customWidth="1"/>
    <col min="14851" max="14851" width="20.28515625" style="150" customWidth="1"/>
    <col min="14852" max="14857" width="8.85546875" style="150" customWidth="1"/>
    <col min="14858" max="14858" width="9.42578125" style="150" customWidth="1"/>
    <col min="14859" max="14860" width="11.28515625" style="150" customWidth="1"/>
    <col min="14861" max="14862" width="8.85546875" style="150" customWidth="1"/>
    <col min="14863" max="14863" width="13.42578125" style="150" customWidth="1"/>
    <col min="14864" max="14864" width="9.42578125" style="150" customWidth="1"/>
    <col min="14865" max="14870" width="11" style="150" customWidth="1"/>
    <col min="14871" max="15104" width="9.140625" style="150"/>
    <col min="15105" max="15105" width="2" style="150" customWidth="1"/>
    <col min="15106" max="15106" width="8.140625" style="150" customWidth="1"/>
    <col min="15107" max="15107" width="20.28515625" style="150" customWidth="1"/>
    <col min="15108" max="15113" width="8.85546875" style="150" customWidth="1"/>
    <col min="15114" max="15114" width="9.42578125" style="150" customWidth="1"/>
    <col min="15115" max="15116" width="11.28515625" style="150" customWidth="1"/>
    <col min="15117" max="15118" width="8.85546875" style="150" customWidth="1"/>
    <col min="15119" max="15119" width="13.42578125" style="150" customWidth="1"/>
    <col min="15120" max="15120" width="9.42578125" style="150" customWidth="1"/>
    <col min="15121" max="15126" width="11" style="150" customWidth="1"/>
    <col min="15127" max="15360" width="9.140625" style="150"/>
    <col min="15361" max="15361" width="2" style="150" customWidth="1"/>
    <col min="15362" max="15362" width="8.140625" style="150" customWidth="1"/>
    <col min="15363" max="15363" width="20.28515625" style="150" customWidth="1"/>
    <col min="15364" max="15369" width="8.85546875" style="150" customWidth="1"/>
    <col min="15370" max="15370" width="9.42578125" style="150" customWidth="1"/>
    <col min="15371" max="15372" width="11.28515625" style="150" customWidth="1"/>
    <col min="15373" max="15374" width="8.85546875" style="150" customWidth="1"/>
    <col min="15375" max="15375" width="13.42578125" style="150" customWidth="1"/>
    <col min="15376" max="15376" width="9.42578125" style="150" customWidth="1"/>
    <col min="15377" max="15382" width="11" style="150" customWidth="1"/>
    <col min="15383" max="15616" width="9.140625" style="150"/>
    <col min="15617" max="15617" width="2" style="150" customWidth="1"/>
    <col min="15618" max="15618" width="8.140625" style="150" customWidth="1"/>
    <col min="15619" max="15619" width="20.28515625" style="150" customWidth="1"/>
    <col min="15620" max="15625" width="8.85546875" style="150" customWidth="1"/>
    <col min="15626" max="15626" width="9.42578125" style="150" customWidth="1"/>
    <col min="15627" max="15628" width="11.28515625" style="150" customWidth="1"/>
    <col min="15629" max="15630" width="8.85546875" style="150" customWidth="1"/>
    <col min="15631" max="15631" width="13.42578125" style="150" customWidth="1"/>
    <col min="15632" max="15632" width="9.42578125" style="150" customWidth="1"/>
    <col min="15633" max="15638" width="11" style="150" customWidth="1"/>
    <col min="15639" max="15872" width="9.140625" style="150"/>
    <col min="15873" max="15873" width="2" style="150" customWidth="1"/>
    <col min="15874" max="15874" width="8.140625" style="150" customWidth="1"/>
    <col min="15875" max="15875" width="20.28515625" style="150" customWidth="1"/>
    <col min="15876" max="15881" width="8.85546875" style="150" customWidth="1"/>
    <col min="15882" max="15882" width="9.42578125" style="150" customWidth="1"/>
    <col min="15883" max="15884" width="11.28515625" style="150" customWidth="1"/>
    <col min="15885" max="15886" width="8.85546875" style="150" customWidth="1"/>
    <col min="15887" max="15887" width="13.42578125" style="150" customWidth="1"/>
    <col min="15888" max="15888" width="9.42578125" style="150" customWidth="1"/>
    <col min="15889" max="15894" width="11" style="150" customWidth="1"/>
    <col min="15895" max="16128" width="9.140625" style="150"/>
    <col min="16129" max="16129" width="2" style="150" customWidth="1"/>
    <col min="16130" max="16130" width="8.140625" style="150" customWidth="1"/>
    <col min="16131" max="16131" width="20.28515625" style="150" customWidth="1"/>
    <col min="16132" max="16137" width="8.85546875" style="150" customWidth="1"/>
    <col min="16138" max="16138" width="9.42578125" style="150" customWidth="1"/>
    <col min="16139" max="16140" width="11.28515625" style="150" customWidth="1"/>
    <col min="16141" max="16142" width="8.85546875" style="150" customWidth="1"/>
    <col min="16143" max="16143" width="13.42578125" style="150" customWidth="1"/>
    <col min="16144" max="16144" width="9.42578125" style="150" customWidth="1"/>
    <col min="16145" max="16150" width="11" style="150" customWidth="1"/>
    <col min="16151" max="16384" width="9.140625" style="150"/>
  </cols>
  <sheetData>
    <row r="1" spans="2:15">
      <c r="B1" s="150" t="s">
        <v>7</v>
      </c>
      <c r="D1" s="151"/>
      <c r="O1" s="152">
        <v>44169</v>
      </c>
    </row>
    <row r="2" spans="2:15" ht="14.45" customHeight="1">
      <c r="B2" s="215" t="s">
        <v>90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2:15" ht="14.45" customHeight="1">
      <c r="B3" s="216" t="s">
        <v>33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</row>
    <row r="4" spans="2:15" ht="14.45" customHeight="1"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43" t="s">
        <v>37</v>
      </c>
    </row>
    <row r="5" spans="2:15" ht="14.45" customHeight="1">
      <c r="B5" s="191" t="s">
        <v>0</v>
      </c>
      <c r="C5" s="193" t="s">
        <v>1</v>
      </c>
      <c r="D5" s="174" t="s">
        <v>84</v>
      </c>
      <c r="E5" s="165"/>
      <c r="F5" s="165"/>
      <c r="G5" s="165"/>
      <c r="H5" s="175"/>
      <c r="I5" s="165" t="s">
        <v>82</v>
      </c>
      <c r="J5" s="165"/>
      <c r="K5" s="174" t="s">
        <v>85</v>
      </c>
      <c r="L5" s="165"/>
      <c r="M5" s="165"/>
      <c r="N5" s="165"/>
      <c r="O5" s="175"/>
    </row>
    <row r="6" spans="2:15" ht="14.45" customHeight="1">
      <c r="B6" s="192"/>
      <c r="C6" s="194"/>
      <c r="D6" s="171" t="s">
        <v>86</v>
      </c>
      <c r="E6" s="172"/>
      <c r="F6" s="172"/>
      <c r="G6" s="172"/>
      <c r="H6" s="173"/>
      <c r="I6" s="172" t="s">
        <v>83</v>
      </c>
      <c r="J6" s="172"/>
      <c r="K6" s="171" t="s">
        <v>87</v>
      </c>
      <c r="L6" s="172"/>
      <c r="M6" s="172"/>
      <c r="N6" s="172"/>
      <c r="O6" s="173"/>
    </row>
    <row r="7" spans="2:15" ht="14.45" customHeight="1">
      <c r="B7" s="192"/>
      <c r="C7" s="192"/>
      <c r="D7" s="163">
        <v>2020</v>
      </c>
      <c r="E7" s="166"/>
      <c r="F7" s="176">
        <v>2019</v>
      </c>
      <c r="G7" s="176"/>
      <c r="H7" s="195" t="s">
        <v>23</v>
      </c>
      <c r="I7" s="197">
        <v>2020</v>
      </c>
      <c r="J7" s="163" t="s">
        <v>88</v>
      </c>
      <c r="K7" s="163">
        <v>2020</v>
      </c>
      <c r="L7" s="166"/>
      <c r="M7" s="176">
        <v>2019</v>
      </c>
      <c r="N7" s="166"/>
      <c r="O7" s="182" t="s">
        <v>23</v>
      </c>
    </row>
    <row r="8" spans="2:15" ht="14.45" customHeight="1">
      <c r="B8" s="183" t="s">
        <v>24</v>
      </c>
      <c r="C8" s="183" t="s">
        <v>25</v>
      </c>
      <c r="D8" s="167"/>
      <c r="E8" s="168"/>
      <c r="F8" s="177"/>
      <c r="G8" s="177"/>
      <c r="H8" s="196"/>
      <c r="I8" s="198"/>
      <c r="J8" s="164"/>
      <c r="K8" s="167"/>
      <c r="L8" s="168"/>
      <c r="M8" s="177"/>
      <c r="N8" s="168"/>
      <c r="O8" s="182"/>
    </row>
    <row r="9" spans="2:15" ht="14.45" customHeight="1">
      <c r="B9" s="183"/>
      <c r="C9" s="183"/>
      <c r="D9" s="144" t="s">
        <v>26</v>
      </c>
      <c r="E9" s="146" t="s">
        <v>2</v>
      </c>
      <c r="F9" s="145" t="s">
        <v>26</v>
      </c>
      <c r="G9" s="55" t="s">
        <v>2</v>
      </c>
      <c r="H9" s="185" t="s">
        <v>27</v>
      </c>
      <c r="I9" s="56" t="s">
        <v>26</v>
      </c>
      <c r="J9" s="187" t="s">
        <v>89</v>
      </c>
      <c r="K9" s="144" t="s">
        <v>26</v>
      </c>
      <c r="L9" s="54" t="s">
        <v>2</v>
      </c>
      <c r="M9" s="145" t="s">
        <v>26</v>
      </c>
      <c r="N9" s="54" t="s">
        <v>2</v>
      </c>
      <c r="O9" s="189" t="s">
        <v>27</v>
      </c>
    </row>
    <row r="10" spans="2:15" ht="14.45" customHeight="1">
      <c r="B10" s="184"/>
      <c r="C10" s="184"/>
      <c r="D10" s="147" t="s">
        <v>28</v>
      </c>
      <c r="E10" s="148" t="s">
        <v>29</v>
      </c>
      <c r="F10" s="52" t="s">
        <v>28</v>
      </c>
      <c r="G10" s="53" t="s">
        <v>29</v>
      </c>
      <c r="H10" s="186"/>
      <c r="I10" s="57" t="s">
        <v>28</v>
      </c>
      <c r="J10" s="188"/>
      <c r="K10" s="147" t="s">
        <v>28</v>
      </c>
      <c r="L10" s="148" t="s">
        <v>29</v>
      </c>
      <c r="M10" s="52" t="s">
        <v>28</v>
      </c>
      <c r="N10" s="148" t="s">
        <v>29</v>
      </c>
      <c r="O10" s="190"/>
    </row>
    <row r="11" spans="2:15" ht="14.45" customHeight="1">
      <c r="B11" s="65">
        <v>1</v>
      </c>
      <c r="C11" s="66" t="s">
        <v>11</v>
      </c>
      <c r="D11" s="67">
        <v>1049</v>
      </c>
      <c r="E11" s="68">
        <v>0.17710619618436604</v>
      </c>
      <c r="F11" s="67">
        <v>860</v>
      </c>
      <c r="G11" s="69">
        <v>0.15925925925925927</v>
      </c>
      <c r="H11" s="70">
        <v>0.21976744186046515</v>
      </c>
      <c r="I11" s="71">
        <v>910</v>
      </c>
      <c r="J11" s="72">
        <v>0.15274725274725265</v>
      </c>
      <c r="K11" s="67">
        <v>7595</v>
      </c>
      <c r="L11" s="68">
        <v>0.14683989714440385</v>
      </c>
      <c r="M11" s="67">
        <v>8839</v>
      </c>
      <c r="N11" s="69">
        <v>0.14188939722289109</v>
      </c>
      <c r="O11" s="70">
        <v>-0.14073990270392578</v>
      </c>
    </row>
    <row r="12" spans="2:15" ht="14.45" customHeight="1">
      <c r="B12" s="73">
        <v>2</v>
      </c>
      <c r="C12" s="74" t="s">
        <v>13</v>
      </c>
      <c r="D12" s="75">
        <v>678</v>
      </c>
      <c r="E12" s="76">
        <v>0.11446901907816985</v>
      </c>
      <c r="F12" s="75">
        <v>1128</v>
      </c>
      <c r="G12" s="87">
        <v>0.2088888888888889</v>
      </c>
      <c r="H12" s="78">
        <v>-0.39893617021276595</v>
      </c>
      <c r="I12" s="99">
        <v>824</v>
      </c>
      <c r="J12" s="88">
        <v>-0.17718446601941751</v>
      </c>
      <c r="K12" s="75">
        <v>7006</v>
      </c>
      <c r="L12" s="76">
        <v>0.13545231328422558</v>
      </c>
      <c r="M12" s="75">
        <v>10121</v>
      </c>
      <c r="N12" s="87">
        <v>0.16246889798539207</v>
      </c>
      <c r="O12" s="78">
        <v>-0.30777591147119854</v>
      </c>
    </row>
    <row r="13" spans="2:15" ht="14.45" customHeight="1">
      <c r="B13" s="73">
        <v>3</v>
      </c>
      <c r="C13" s="74" t="s">
        <v>16</v>
      </c>
      <c r="D13" s="75">
        <v>760</v>
      </c>
      <c r="E13" s="76">
        <v>0.12831335471889246</v>
      </c>
      <c r="F13" s="75">
        <v>569</v>
      </c>
      <c r="G13" s="87">
        <v>0.10537037037037036</v>
      </c>
      <c r="H13" s="78">
        <v>0.33567662565905088</v>
      </c>
      <c r="I13" s="99">
        <v>734</v>
      </c>
      <c r="J13" s="88">
        <v>3.5422343324250649E-2</v>
      </c>
      <c r="K13" s="75">
        <v>6955</v>
      </c>
      <c r="L13" s="76">
        <v>0.13446629159174836</v>
      </c>
      <c r="M13" s="75">
        <v>7611</v>
      </c>
      <c r="N13" s="87">
        <v>0.12217673970623645</v>
      </c>
      <c r="O13" s="78">
        <v>-8.6191039285245075E-2</v>
      </c>
    </row>
    <row r="14" spans="2:15" ht="14.45" customHeight="1">
      <c r="B14" s="73">
        <v>4</v>
      </c>
      <c r="C14" s="74" t="s">
        <v>9</v>
      </c>
      <c r="D14" s="75">
        <v>646</v>
      </c>
      <c r="E14" s="76">
        <v>0.10906635151105859</v>
      </c>
      <c r="F14" s="75">
        <v>533</v>
      </c>
      <c r="G14" s="87">
        <v>9.870370370370371E-2</v>
      </c>
      <c r="H14" s="78">
        <v>0.2120075046904315</v>
      </c>
      <c r="I14" s="99">
        <v>731</v>
      </c>
      <c r="J14" s="88">
        <v>-0.11627906976744184</v>
      </c>
      <c r="K14" s="75">
        <v>6124</v>
      </c>
      <c r="L14" s="76">
        <v>0.11839993813197223</v>
      </c>
      <c r="M14" s="75">
        <v>5913</v>
      </c>
      <c r="N14" s="87">
        <v>9.4919335420178191E-2</v>
      </c>
      <c r="O14" s="78">
        <v>3.5684085912396357E-2</v>
      </c>
    </row>
    <row r="15" spans="2:15" ht="14.45" customHeight="1">
      <c r="B15" s="100">
        <v>5</v>
      </c>
      <c r="C15" s="89" t="s">
        <v>17</v>
      </c>
      <c r="D15" s="101">
        <v>439</v>
      </c>
      <c r="E15" s="102">
        <v>7.411784568630761E-2</v>
      </c>
      <c r="F15" s="101">
        <v>432</v>
      </c>
      <c r="G15" s="103">
        <v>0.08</v>
      </c>
      <c r="H15" s="104">
        <v>1.620370370370372E-2</v>
      </c>
      <c r="I15" s="105">
        <v>462</v>
      </c>
      <c r="J15" s="106">
        <v>-4.9783549783549819E-2</v>
      </c>
      <c r="K15" s="101">
        <v>4799</v>
      </c>
      <c r="L15" s="102">
        <v>9.2782707886240171E-2</v>
      </c>
      <c r="M15" s="101">
        <v>6424</v>
      </c>
      <c r="N15" s="103">
        <v>0.10312224095031704</v>
      </c>
      <c r="O15" s="104">
        <v>-0.25295765877957654</v>
      </c>
    </row>
    <row r="16" spans="2:15" ht="14.45" customHeight="1">
      <c r="B16" s="65">
        <v>6</v>
      </c>
      <c r="C16" s="66" t="s">
        <v>15</v>
      </c>
      <c r="D16" s="67">
        <v>724</v>
      </c>
      <c r="E16" s="68">
        <v>0.12223535370589228</v>
      </c>
      <c r="F16" s="67">
        <v>424</v>
      </c>
      <c r="G16" s="69">
        <v>7.8518518518518515E-2</v>
      </c>
      <c r="H16" s="70">
        <v>0.70754716981132071</v>
      </c>
      <c r="I16" s="71">
        <v>336</v>
      </c>
      <c r="J16" s="72">
        <v>1.1547619047619047</v>
      </c>
      <c r="K16" s="67">
        <v>4041</v>
      </c>
      <c r="L16" s="68">
        <v>7.8127718809813812E-2</v>
      </c>
      <c r="M16" s="67">
        <v>5282</v>
      </c>
      <c r="N16" s="69">
        <v>8.4790111565936271E-2</v>
      </c>
      <c r="O16" s="70">
        <v>-0.23494888299886407</v>
      </c>
    </row>
    <row r="17" spans="2:21" ht="14.45" customHeight="1">
      <c r="B17" s="73">
        <v>7</v>
      </c>
      <c r="C17" s="74" t="s">
        <v>12</v>
      </c>
      <c r="D17" s="75">
        <v>448</v>
      </c>
      <c r="E17" s="76">
        <v>7.5637345939557662E-2</v>
      </c>
      <c r="F17" s="75">
        <v>399</v>
      </c>
      <c r="G17" s="87">
        <v>7.3888888888888893E-2</v>
      </c>
      <c r="H17" s="78">
        <v>0.12280701754385959</v>
      </c>
      <c r="I17" s="99">
        <v>369</v>
      </c>
      <c r="J17" s="88">
        <v>0.21409214092140916</v>
      </c>
      <c r="K17" s="75">
        <v>3520</v>
      </c>
      <c r="L17" s="76">
        <v>6.8054830539605204E-2</v>
      </c>
      <c r="M17" s="75">
        <v>4602</v>
      </c>
      <c r="N17" s="87">
        <v>7.3874307729352273E-2</v>
      </c>
      <c r="O17" s="78">
        <v>-0.23511516731855719</v>
      </c>
    </row>
    <row r="18" spans="2:21" ht="14.45" customHeight="1">
      <c r="B18" s="73">
        <v>8</v>
      </c>
      <c r="C18" s="74" t="s">
        <v>43</v>
      </c>
      <c r="D18" s="75">
        <v>342</v>
      </c>
      <c r="E18" s="76">
        <v>5.7741009623501607E-2</v>
      </c>
      <c r="F18" s="75">
        <v>192</v>
      </c>
      <c r="G18" s="87">
        <v>3.5555555555555556E-2</v>
      </c>
      <c r="H18" s="78">
        <v>0.78125</v>
      </c>
      <c r="I18" s="99">
        <v>242</v>
      </c>
      <c r="J18" s="88">
        <v>0.41322314049586772</v>
      </c>
      <c r="K18" s="75">
        <v>2558</v>
      </c>
      <c r="L18" s="76">
        <v>4.9455754693269918E-2</v>
      </c>
      <c r="M18" s="75">
        <v>1651</v>
      </c>
      <c r="N18" s="87">
        <v>2.6502929609117907E-2</v>
      </c>
      <c r="O18" s="78">
        <v>0.54936402180496668</v>
      </c>
    </row>
    <row r="19" spans="2:21" ht="14.45" customHeight="1">
      <c r="B19" s="73">
        <v>9</v>
      </c>
      <c r="C19" s="74" t="s">
        <v>14</v>
      </c>
      <c r="D19" s="75">
        <v>251</v>
      </c>
      <c r="E19" s="76">
        <v>4.2377173729528955E-2</v>
      </c>
      <c r="F19" s="75">
        <v>268</v>
      </c>
      <c r="G19" s="87">
        <v>4.9629629629629628E-2</v>
      </c>
      <c r="H19" s="78">
        <v>-6.3432835820895539E-2</v>
      </c>
      <c r="I19" s="99">
        <v>230</v>
      </c>
      <c r="J19" s="88">
        <v>9.1304347826086873E-2</v>
      </c>
      <c r="K19" s="75">
        <v>2531</v>
      </c>
      <c r="L19" s="76">
        <v>4.8933743209017264E-2</v>
      </c>
      <c r="M19" s="75">
        <v>3546</v>
      </c>
      <c r="N19" s="87">
        <v>5.6922706477245365E-2</v>
      </c>
      <c r="O19" s="78">
        <v>-0.28623801466441057</v>
      </c>
    </row>
    <row r="20" spans="2:21" ht="14.45" customHeight="1">
      <c r="B20" s="100">
        <v>10</v>
      </c>
      <c r="C20" s="89" t="s">
        <v>18</v>
      </c>
      <c r="D20" s="101">
        <v>246</v>
      </c>
      <c r="E20" s="102">
        <v>4.1533006922167819E-2</v>
      </c>
      <c r="F20" s="101">
        <v>294</v>
      </c>
      <c r="G20" s="103">
        <v>5.4444444444444441E-2</v>
      </c>
      <c r="H20" s="104">
        <v>-0.16326530612244894</v>
      </c>
      <c r="I20" s="105">
        <v>153</v>
      </c>
      <c r="J20" s="106">
        <v>0.60784313725490202</v>
      </c>
      <c r="K20" s="101">
        <v>2451</v>
      </c>
      <c r="L20" s="102">
        <v>4.7387042514935328E-2</v>
      </c>
      <c r="M20" s="101">
        <v>3460</v>
      </c>
      <c r="N20" s="103">
        <v>5.5542178344971507E-2</v>
      </c>
      <c r="O20" s="104">
        <v>-0.29161849710982657</v>
      </c>
    </row>
    <row r="21" spans="2:21" ht="14.45" customHeight="1">
      <c r="B21" s="65">
        <v>11</v>
      </c>
      <c r="C21" s="66" t="s">
        <v>36</v>
      </c>
      <c r="D21" s="67">
        <v>109</v>
      </c>
      <c r="E21" s="68">
        <v>1.8402836400472734E-2</v>
      </c>
      <c r="F21" s="67">
        <v>98</v>
      </c>
      <c r="G21" s="69">
        <v>1.8148148148148149E-2</v>
      </c>
      <c r="H21" s="70">
        <v>0.11224489795918369</v>
      </c>
      <c r="I21" s="71">
        <v>249</v>
      </c>
      <c r="J21" s="72">
        <v>-0.56224899598393574</v>
      </c>
      <c r="K21" s="67">
        <v>1451</v>
      </c>
      <c r="L21" s="68">
        <v>2.8053283838911123E-2</v>
      </c>
      <c r="M21" s="67">
        <v>2031</v>
      </c>
      <c r="N21" s="69">
        <v>3.2602937635444258E-2</v>
      </c>
      <c r="O21" s="70">
        <v>-0.28557360905957652</v>
      </c>
    </row>
    <row r="22" spans="2:21" ht="14.45" customHeight="1">
      <c r="B22" s="73">
        <v>12</v>
      </c>
      <c r="C22" s="74" t="s">
        <v>4</v>
      </c>
      <c r="D22" s="75">
        <v>95</v>
      </c>
      <c r="E22" s="76">
        <v>1.6039169339861558E-2</v>
      </c>
      <c r="F22" s="75">
        <v>48</v>
      </c>
      <c r="G22" s="87">
        <v>8.8888888888888889E-3</v>
      </c>
      <c r="H22" s="78">
        <v>0.97916666666666674</v>
      </c>
      <c r="I22" s="99">
        <v>60</v>
      </c>
      <c r="J22" s="88">
        <v>0.58333333333333326</v>
      </c>
      <c r="K22" s="75">
        <v>744</v>
      </c>
      <c r="L22" s="76">
        <v>1.4384316454962008E-2</v>
      </c>
      <c r="M22" s="75">
        <v>692</v>
      </c>
      <c r="N22" s="87">
        <v>1.1108435668994301E-2</v>
      </c>
      <c r="O22" s="78">
        <v>7.5144508670520249E-2</v>
      </c>
    </row>
    <row r="23" spans="2:21" ht="14.45" customHeight="1">
      <c r="B23" s="73">
        <v>13</v>
      </c>
      <c r="C23" s="74" t="s">
        <v>19</v>
      </c>
      <c r="D23" s="75">
        <v>28</v>
      </c>
      <c r="E23" s="76">
        <v>4.7273341212223539E-3</v>
      </c>
      <c r="F23" s="75">
        <v>25</v>
      </c>
      <c r="G23" s="87">
        <v>4.6296296296296294E-3</v>
      </c>
      <c r="H23" s="78">
        <v>0.12000000000000011</v>
      </c>
      <c r="I23" s="99">
        <v>31</v>
      </c>
      <c r="J23" s="88">
        <v>-9.6774193548387122E-2</v>
      </c>
      <c r="K23" s="75">
        <v>340</v>
      </c>
      <c r="L23" s="76">
        <v>6.5734779498482299E-3</v>
      </c>
      <c r="M23" s="75">
        <v>414</v>
      </c>
      <c r="N23" s="87">
        <v>6.6457982181555506E-3</v>
      </c>
      <c r="O23" s="78">
        <v>-0.17874396135265702</v>
      </c>
    </row>
    <row r="24" spans="2:21" ht="14.45" customHeight="1">
      <c r="B24" s="73">
        <v>14</v>
      </c>
      <c r="C24" s="74" t="s">
        <v>80</v>
      </c>
      <c r="D24" s="75">
        <v>28</v>
      </c>
      <c r="E24" s="76">
        <v>4.7273341212223539E-3</v>
      </c>
      <c r="F24" s="75">
        <v>13</v>
      </c>
      <c r="G24" s="87">
        <v>2.4074074074074076E-3</v>
      </c>
      <c r="H24" s="78">
        <v>1.1538461538461537</v>
      </c>
      <c r="I24" s="99">
        <v>12</v>
      </c>
      <c r="J24" s="88">
        <v>1.3333333333333335</v>
      </c>
      <c r="K24" s="75">
        <v>292</v>
      </c>
      <c r="L24" s="76">
        <v>5.6454575333990684E-3</v>
      </c>
      <c r="M24" s="75">
        <v>214</v>
      </c>
      <c r="N24" s="87">
        <v>3.4352676779837868E-3</v>
      </c>
      <c r="O24" s="78">
        <v>0.36448598130841114</v>
      </c>
    </row>
    <row r="25" spans="2:21">
      <c r="B25" s="100">
        <v>15</v>
      </c>
      <c r="C25" s="89" t="s">
        <v>50</v>
      </c>
      <c r="D25" s="101">
        <v>6</v>
      </c>
      <c r="E25" s="102">
        <v>1.0130001688333614E-3</v>
      </c>
      <c r="F25" s="101">
        <v>35</v>
      </c>
      <c r="G25" s="103">
        <v>6.4814814814814813E-3</v>
      </c>
      <c r="H25" s="104">
        <v>-0.82857142857142851</v>
      </c>
      <c r="I25" s="105">
        <v>27</v>
      </c>
      <c r="J25" s="106">
        <v>-0.77777777777777779</v>
      </c>
      <c r="K25" s="101">
        <v>255</v>
      </c>
      <c r="L25" s="102">
        <v>4.9301084623861726E-3</v>
      </c>
      <c r="M25" s="101">
        <v>280</v>
      </c>
      <c r="N25" s="103">
        <v>4.494742756240469E-3</v>
      </c>
      <c r="O25" s="104">
        <v>-8.9285714285714302E-2</v>
      </c>
    </row>
    <row r="26" spans="2:21">
      <c r="B26" s="180" t="s">
        <v>49</v>
      </c>
      <c r="C26" s="181"/>
      <c r="D26" s="48">
        <f>SUM(D11:D25)</f>
        <v>5849</v>
      </c>
      <c r="E26" s="47">
        <f>D26/D28</f>
        <v>0.98750633125105525</v>
      </c>
      <c r="F26" s="48">
        <f>SUM(F11:F25)</f>
        <v>5318</v>
      </c>
      <c r="G26" s="47">
        <f>F26/F28</f>
        <v>0.98481481481481481</v>
      </c>
      <c r="H26" s="46">
        <f>D26/F26-1</f>
        <v>9.984956750658136E-2</v>
      </c>
      <c r="I26" s="48">
        <f>SUM(I11:I25)</f>
        <v>5370</v>
      </c>
      <c r="J26" s="47">
        <f>D26/I26-1</f>
        <v>8.9199255121042764E-2</v>
      </c>
      <c r="K26" s="48">
        <f>SUM(K11:K25)</f>
        <v>50662</v>
      </c>
      <c r="L26" s="47">
        <f>K26/K28</f>
        <v>0.97948688204473833</v>
      </c>
      <c r="M26" s="48">
        <f>SUM(M11:M25)</f>
        <v>61080</v>
      </c>
      <c r="N26" s="47">
        <f>M26/M28</f>
        <v>0.9804960269684565</v>
      </c>
      <c r="O26" s="46">
        <f>K26/M26-1</f>
        <v>-0.17056319580877533</v>
      </c>
    </row>
    <row r="27" spans="2:21">
      <c r="B27" s="180" t="s">
        <v>30</v>
      </c>
      <c r="C27" s="181"/>
      <c r="D27" s="29">
        <f>D28-SUM(D11:D25)</f>
        <v>74</v>
      </c>
      <c r="E27" s="47">
        <f>D27/D28</f>
        <v>1.2493668748944791E-2</v>
      </c>
      <c r="F27" s="29">
        <f>F28-SUM(F11:F25)</f>
        <v>82</v>
      </c>
      <c r="G27" s="134">
        <f>F27/F28</f>
        <v>1.5185185185185185E-2</v>
      </c>
      <c r="H27" s="46">
        <f>D27/F27-1</f>
        <v>-9.7560975609756073E-2</v>
      </c>
      <c r="I27" s="29">
        <f>I28-SUM(I11:I25)</f>
        <v>70</v>
      </c>
      <c r="J27" s="135">
        <f>D27/I27-1</f>
        <v>5.7142857142857162E-2</v>
      </c>
      <c r="K27" s="29">
        <f>K28-SUM(K11:K25)</f>
        <v>1061</v>
      </c>
      <c r="L27" s="47">
        <f>K27/K28</f>
        <v>2.0513117955261683E-2</v>
      </c>
      <c r="M27" s="29">
        <f>M28-SUM(M11:M25)</f>
        <v>1215</v>
      </c>
      <c r="N27" s="47">
        <f>M27/M28</f>
        <v>1.9503973031543463E-2</v>
      </c>
      <c r="O27" s="46">
        <f>K27/M27-1</f>
        <v>-0.12674897119341566</v>
      </c>
    </row>
    <row r="28" spans="2:21">
      <c r="B28" s="178" t="s">
        <v>31</v>
      </c>
      <c r="C28" s="179"/>
      <c r="D28" s="49">
        <v>5923</v>
      </c>
      <c r="E28" s="81">
        <v>1</v>
      </c>
      <c r="F28" s="49">
        <v>5400</v>
      </c>
      <c r="G28" s="82">
        <v>0.99999999999999967</v>
      </c>
      <c r="H28" s="44">
        <v>9.6851851851851745E-2</v>
      </c>
      <c r="I28" s="50">
        <v>5440</v>
      </c>
      <c r="J28" s="45">
        <v>8.8786764705882426E-2</v>
      </c>
      <c r="K28" s="49">
        <v>51723</v>
      </c>
      <c r="L28" s="81">
        <v>1</v>
      </c>
      <c r="M28" s="49">
        <v>62295</v>
      </c>
      <c r="N28" s="82">
        <v>1.0000000000000007</v>
      </c>
      <c r="O28" s="44">
        <v>-0.16970864435347943</v>
      </c>
    </row>
    <row r="29" spans="2:21">
      <c r="B29" s="150" t="s">
        <v>91</v>
      </c>
      <c r="C29" s="153"/>
    </row>
    <row r="30" spans="2:21">
      <c r="B30" s="154" t="s">
        <v>92</v>
      </c>
    </row>
    <row r="31" spans="2:21">
      <c r="B31" s="155"/>
    </row>
    <row r="32" spans="2:21">
      <c r="B32" s="213" t="s">
        <v>93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153"/>
      <c r="N32" s="213" t="s">
        <v>72</v>
      </c>
      <c r="O32" s="213"/>
      <c r="P32" s="213"/>
      <c r="Q32" s="213"/>
      <c r="R32" s="213"/>
      <c r="S32" s="213"/>
      <c r="T32" s="213"/>
      <c r="U32" s="213"/>
    </row>
    <row r="33" spans="2:21">
      <c r="B33" s="214" t="s">
        <v>94</v>
      </c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153"/>
      <c r="N33" s="214" t="s">
        <v>73</v>
      </c>
      <c r="O33" s="214"/>
      <c r="P33" s="214"/>
      <c r="Q33" s="214"/>
      <c r="R33" s="214"/>
      <c r="S33" s="214"/>
      <c r="T33" s="214"/>
      <c r="U33" s="214"/>
    </row>
    <row r="34" spans="2:21" ht="25.5" customHeight="1">
      <c r="B34" s="156"/>
      <c r="C34" s="156"/>
      <c r="D34" s="156"/>
      <c r="E34" s="156"/>
      <c r="F34" s="156"/>
      <c r="G34" s="156"/>
      <c r="H34" s="156"/>
      <c r="I34" s="156"/>
      <c r="J34" s="156"/>
      <c r="K34" s="107"/>
      <c r="L34" s="108" t="s">
        <v>37</v>
      </c>
      <c r="N34" s="156"/>
      <c r="O34" s="156"/>
      <c r="P34" s="156"/>
      <c r="Q34" s="156"/>
      <c r="R34" s="156"/>
      <c r="S34" s="156"/>
      <c r="T34" s="107"/>
      <c r="U34" s="108" t="s">
        <v>37</v>
      </c>
    </row>
    <row r="35" spans="2:21">
      <c r="B35" s="193" t="s">
        <v>0</v>
      </c>
      <c r="C35" s="193" t="s">
        <v>57</v>
      </c>
      <c r="D35" s="174" t="s">
        <v>84</v>
      </c>
      <c r="E35" s="165"/>
      <c r="F35" s="165"/>
      <c r="G35" s="165"/>
      <c r="H35" s="165"/>
      <c r="I35" s="175"/>
      <c r="J35" s="174" t="s">
        <v>82</v>
      </c>
      <c r="K35" s="165"/>
      <c r="L35" s="175"/>
      <c r="N35" s="191" t="s">
        <v>0</v>
      </c>
      <c r="O35" s="191" t="s">
        <v>57</v>
      </c>
      <c r="P35" s="174" t="s">
        <v>85</v>
      </c>
      <c r="Q35" s="165"/>
      <c r="R35" s="165"/>
      <c r="S35" s="165"/>
      <c r="T35" s="165"/>
      <c r="U35" s="175"/>
    </row>
    <row r="36" spans="2:21" ht="15" customHeight="1">
      <c r="B36" s="194"/>
      <c r="C36" s="194"/>
      <c r="D36" s="171" t="s">
        <v>86</v>
      </c>
      <c r="E36" s="172"/>
      <c r="F36" s="172"/>
      <c r="G36" s="172"/>
      <c r="H36" s="172"/>
      <c r="I36" s="173"/>
      <c r="J36" s="171" t="s">
        <v>83</v>
      </c>
      <c r="K36" s="172"/>
      <c r="L36" s="173"/>
      <c r="N36" s="192"/>
      <c r="O36" s="192"/>
      <c r="P36" s="171" t="s">
        <v>87</v>
      </c>
      <c r="Q36" s="172"/>
      <c r="R36" s="172"/>
      <c r="S36" s="172"/>
      <c r="T36" s="172"/>
      <c r="U36" s="173"/>
    </row>
    <row r="37" spans="2:21" ht="15" customHeight="1">
      <c r="B37" s="194"/>
      <c r="C37" s="194"/>
      <c r="D37" s="163">
        <v>2020</v>
      </c>
      <c r="E37" s="166"/>
      <c r="F37" s="176">
        <v>2019</v>
      </c>
      <c r="G37" s="166"/>
      <c r="H37" s="195" t="s">
        <v>23</v>
      </c>
      <c r="I37" s="210" t="s">
        <v>58</v>
      </c>
      <c r="J37" s="212">
        <v>2020</v>
      </c>
      <c r="K37" s="211" t="s">
        <v>88</v>
      </c>
      <c r="L37" s="210" t="s">
        <v>95</v>
      </c>
      <c r="N37" s="192"/>
      <c r="O37" s="192"/>
      <c r="P37" s="163">
        <v>2020</v>
      </c>
      <c r="Q37" s="166"/>
      <c r="R37" s="163">
        <v>2019</v>
      </c>
      <c r="S37" s="166"/>
      <c r="T37" s="195" t="s">
        <v>23</v>
      </c>
      <c r="U37" s="207" t="s">
        <v>74</v>
      </c>
    </row>
    <row r="38" spans="2:21">
      <c r="B38" s="199" t="s">
        <v>24</v>
      </c>
      <c r="C38" s="199" t="s">
        <v>57</v>
      </c>
      <c r="D38" s="167"/>
      <c r="E38" s="168"/>
      <c r="F38" s="177"/>
      <c r="G38" s="168"/>
      <c r="H38" s="196"/>
      <c r="I38" s="211"/>
      <c r="J38" s="212"/>
      <c r="K38" s="211"/>
      <c r="L38" s="211"/>
      <c r="N38" s="183" t="s">
        <v>24</v>
      </c>
      <c r="O38" s="183" t="s">
        <v>57</v>
      </c>
      <c r="P38" s="167"/>
      <c r="Q38" s="168"/>
      <c r="R38" s="167"/>
      <c r="S38" s="168"/>
      <c r="T38" s="196"/>
      <c r="U38" s="208"/>
    </row>
    <row r="39" spans="2:21" ht="15" customHeight="1">
      <c r="B39" s="199"/>
      <c r="C39" s="199"/>
      <c r="D39" s="144" t="s">
        <v>26</v>
      </c>
      <c r="E39" s="109" t="s">
        <v>2</v>
      </c>
      <c r="F39" s="144" t="s">
        <v>26</v>
      </c>
      <c r="G39" s="109" t="s">
        <v>2</v>
      </c>
      <c r="H39" s="185" t="s">
        <v>27</v>
      </c>
      <c r="I39" s="185" t="s">
        <v>59</v>
      </c>
      <c r="J39" s="110" t="s">
        <v>26</v>
      </c>
      <c r="K39" s="203" t="s">
        <v>89</v>
      </c>
      <c r="L39" s="203" t="s">
        <v>96</v>
      </c>
      <c r="N39" s="183"/>
      <c r="O39" s="183"/>
      <c r="P39" s="144" t="s">
        <v>26</v>
      </c>
      <c r="Q39" s="109" t="s">
        <v>2</v>
      </c>
      <c r="R39" s="144" t="s">
        <v>26</v>
      </c>
      <c r="S39" s="109" t="s">
        <v>2</v>
      </c>
      <c r="T39" s="185" t="s">
        <v>27</v>
      </c>
      <c r="U39" s="205" t="s">
        <v>75</v>
      </c>
    </row>
    <row r="40" spans="2:21" ht="14.25" customHeight="1">
      <c r="B40" s="200"/>
      <c r="C40" s="200"/>
      <c r="D40" s="147" t="s">
        <v>28</v>
      </c>
      <c r="E40" s="53" t="s">
        <v>29</v>
      </c>
      <c r="F40" s="147" t="s">
        <v>28</v>
      </c>
      <c r="G40" s="53" t="s">
        <v>29</v>
      </c>
      <c r="H40" s="209"/>
      <c r="I40" s="209"/>
      <c r="J40" s="147" t="s">
        <v>28</v>
      </c>
      <c r="K40" s="204"/>
      <c r="L40" s="204"/>
      <c r="N40" s="184"/>
      <c r="O40" s="184"/>
      <c r="P40" s="147" t="s">
        <v>28</v>
      </c>
      <c r="Q40" s="53" t="s">
        <v>29</v>
      </c>
      <c r="R40" s="147" t="s">
        <v>28</v>
      </c>
      <c r="S40" s="53" t="s">
        <v>29</v>
      </c>
      <c r="T40" s="186"/>
      <c r="U40" s="206"/>
    </row>
    <row r="41" spans="2:21">
      <c r="B41" s="65">
        <v>1</v>
      </c>
      <c r="C41" s="83" t="s">
        <v>60</v>
      </c>
      <c r="D41" s="67">
        <v>888</v>
      </c>
      <c r="E41" s="72">
        <v>0.14992402498733751</v>
      </c>
      <c r="F41" s="67">
        <v>653</v>
      </c>
      <c r="G41" s="72">
        <v>0.12092592592592592</v>
      </c>
      <c r="H41" s="111">
        <v>0.35987748851454815</v>
      </c>
      <c r="I41" s="112">
        <v>0</v>
      </c>
      <c r="J41" s="67">
        <v>791</v>
      </c>
      <c r="K41" s="113">
        <v>0.12262958280657399</v>
      </c>
      <c r="L41" s="114">
        <v>0</v>
      </c>
      <c r="N41" s="65">
        <v>1</v>
      </c>
      <c r="O41" s="83" t="s">
        <v>60</v>
      </c>
      <c r="P41" s="67">
        <v>6338</v>
      </c>
      <c r="Q41" s="72">
        <v>0.12253736248864142</v>
      </c>
      <c r="R41" s="67">
        <v>6999</v>
      </c>
      <c r="S41" s="72">
        <v>0.11235251625331086</v>
      </c>
      <c r="T41" s="70">
        <v>-9.4442063151878863E-2</v>
      </c>
      <c r="U41" s="114">
        <v>0</v>
      </c>
    </row>
    <row r="42" spans="2:21">
      <c r="B42" s="115">
        <v>2</v>
      </c>
      <c r="C42" s="85" t="s">
        <v>68</v>
      </c>
      <c r="D42" s="75">
        <v>535</v>
      </c>
      <c r="E42" s="88">
        <v>9.0325848387641391E-2</v>
      </c>
      <c r="F42" s="75">
        <v>415</v>
      </c>
      <c r="G42" s="88">
        <v>7.6851851851851852E-2</v>
      </c>
      <c r="H42" s="116">
        <v>0.28915662650602414</v>
      </c>
      <c r="I42" s="117">
        <v>2</v>
      </c>
      <c r="J42" s="75">
        <v>621</v>
      </c>
      <c r="K42" s="118">
        <v>-0.13848631239935583</v>
      </c>
      <c r="L42" s="119">
        <v>0</v>
      </c>
      <c r="N42" s="115">
        <v>2</v>
      </c>
      <c r="O42" s="85" t="s">
        <v>61</v>
      </c>
      <c r="P42" s="75">
        <v>5437</v>
      </c>
      <c r="Q42" s="88">
        <v>0.1051176459215436</v>
      </c>
      <c r="R42" s="75">
        <v>5019</v>
      </c>
      <c r="S42" s="88">
        <v>8.0568263905610407E-2</v>
      </c>
      <c r="T42" s="78">
        <v>8.3283522614066463E-2</v>
      </c>
      <c r="U42" s="119">
        <v>0</v>
      </c>
    </row>
    <row r="43" spans="2:21">
      <c r="B43" s="115"/>
      <c r="C43" s="85" t="s">
        <v>61</v>
      </c>
      <c r="D43" s="75">
        <v>535</v>
      </c>
      <c r="E43" s="88">
        <v>9.0325848387641391E-2</v>
      </c>
      <c r="F43" s="75">
        <v>421</v>
      </c>
      <c r="G43" s="88">
        <v>7.7962962962962956E-2</v>
      </c>
      <c r="H43" s="116">
        <v>0.27078384798099764</v>
      </c>
      <c r="I43" s="117">
        <v>1</v>
      </c>
      <c r="J43" s="75">
        <v>607</v>
      </c>
      <c r="K43" s="118">
        <v>-0.11861614497528827</v>
      </c>
      <c r="L43" s="119">
        <v>1</v>
      </c>
      <c r="N43" s="115">
        <v>3</v>
      </c>
      <c r="O43" s="85" t="s">
        <v>68</v>
      </c>
      <c r="P43" s="75">
        <v>4978</v>
      </c>
      <c r="Q43" s="88">
        <v>9.62434506892485E-2</v>
      </c>
      <c r="R43" s="75">
        <v>4659</v>
      </c>
      <c r="S43" s="88">
        <v>7.4789308933301227E-2</v>
      </c>
      <c r="T43" s="78">
        <v>6.8469628675681404E-2</v>
      </c>
      <c r="U43" s="119">
        <v>0</v>
      </c>
    </row>
    <row r="44" spans="2:21">
      <c r="B44" s="115">
        <v>4</v>
      </c>
      <c r="C44" s="85" t="s">
        <v>63</v>
      </c>
      <c r="D44" s="75">
        <v>512</v>
      </c>
      <c r="E44" s="88">
        <v>8.6442681073780184E-2</v>
      </c>
      <c r="F44" s="75">
        <v>261</v>
      </c>
      <c r="G44" s="88">
        <v>4.8333333333333332E-2</v>
      </c>
      <c r="H44" s="116">
        <v>0.96168582375478917</v>
      </c>
      <c r="I44" s="117">
        <v>2</v>
      </c>
      <c r="J44" s="75">
        <v>194</v>
      </c>
      <c r="K44" s="118">
        <v>1.6391752577319587</v>
      </c>
      <c r="L44" s="119">
        <v>3</v>
      </c>
      <c r="N44" s="115">
        <v>4</v>
      </c>
      <c r="O44" s="85" t="s">
        <v>62</v>
      </c>
      <c r="P44" s="75">
        <v>3519</v>
      </c>
      <c r="Q44" s="88">
        <v>6.8035496780929183E-2</v>
      </c>
      <c r="R44" s="75">
        <v>4600</v>
      </c>
      <c r="S44" s="88">
        <v>7.3842202423950565E-2</v>
      </c>
      <c r="T44" s="78">
        <v>-0.23499999999999999</v>
      </c>
      <c r="U44" s="119">
        <v>0</v>
      </c>
    </row>
    <row r="45" spans="2:21">
      <c r="B45" s="115">
        <v>5</v>
      </c>
      <c r="C45" s="90" t="s">
        <v>62</v>
      </c>
      <c r="D45" s="101">
        <v>448</v>
      </c>
      <c r="E45" s="106">
        <v>7.5637345939557662E-2</v>
      </c>
      <c r="F45" s="101">
        <v>399</v>
      </c>
      <c r="G45" s="106">
        <v>7.3888888888888893E-2</v>
      </c>
      <c r="H45" s="120">
        <v>0.12280701754385959</v>
      </c>
      <c r="I45" s="121">
        <v>0</v>
      </c>
      <c r="J45" s="101">
        <v>369</v>
      </c>
      <c r="K45" s="122">
        <v>0.21409214092140916</v>
      </c>
      <c r="L45" s="123">
        <v>-1</v>
      </c>
      <c r="N45" s="115">
        <v>5</v>
      </c>
      <c r="O45" s="90" t="s">
        <v>64</v>
      </c>
      <c r="P45" s="101">
        <v>2710</v>
      </c>
      <c r="Q45" s="106">
        <v>5.23944860120256E-2</v>
      </c>
      <c r="R45" s="101">
        <v>3015</v>
      </c>
      <c r="S45" s="106">
        <v>4.8398747893089331E-2</v>
      </c>
      <c r="T45" s="104">
        <v>-0.10116086235489219</v>
      </c>
      <c r="U45" s="123">
        <v>0</v>
      </c>
    </row>
    <row r="46" spans="2:21">
      <c r="B46" s="124">
        <v>6</v>
      </c>
      <c r="C46" s="83" t="s">
        <v>64</v>
      </c>
      <c r="D46" s="67">
        <v>277</v>
      </c>
      <c r="E46" s="72">
        <v>4.6766841127806852E-2</v>
      </c>
      <c r="F46" s="67">
        <v>224</v>
      </c>
      <c r="G46" s="72">
        <v>4.148148148148148E-2</v>
      </c>
      <c r="H46" s="111">
        <v>0.23660714285714279</v>
      </c>
      <c r="I46" s="112">
        <v>2</v>
      </c>
      <c r="J46" s="67">
        <v>293</v>
      </c>
      <c r="K46" s="113">
        <v>-5.4607508532423243E-2</v>
      </c>
      <c r="L46" s="114">
        <v>-1</v>
      </c>
      <c r="N46" s="124">
        <v>6</v>
      </c>
      <c r="O46" s="83" t="s">
        <v>63</v>
      </c>
      <c r="P46" s="67">
        <v>2575</v>
      </c>
      <c r="Q46" s="72">
        <v>4.9784428590762334E-2</v>
      </c>
      <c r="R46" s="67">
        <v>3009</v>
      </c>
      <c r="S46" s="72">
        <v>4.8302431976884178E-2</v>
      </c>
      <c r="T46" s="70">
        <v>-0.14423396477234962</v>
      </c>
      <c r="U46" s="114">
        <v>0</v>
      </c>
    </row>
    <row r="47" spans="2:21">
      <c r="B47" s="115">
        <v>7</v>
      </c>
      <c r="C47" s="85" t="s">
        <v>76</v>
      </c>
      <c r="D47" s="75">
        <v>223</v>
      </c>
      <c r="E47" s="88">
        <v>3.7649839608306604E-2</v>
      </c>
      <c r="F47" s="75">
        <v>202</v>
      </c>
      <c r="G47" s="88">
        <v>3.740740740740741E-2</v>
      </c>
      <c r="H47" s="116">
        <v>0.10396039603960405</v>
      </c>
      <c r="I47" s="117">
        <v>2</v>
      </c>
      <c r="J47" s="75">
        <v>160</v>
      </c>
      <c r="K47" s="118">
        <v>0.39375000000000004</v>
      </c>
      <c r="L47" s="119">
        <v>2</v>
      </c>
      <c r="N47" s="115">
        <v>7</v>
      </c>
      <c r="O47" s="85" t="s">
        <v>76</v>
      </c>
      <c r="P47" s="75">
        <v>1858</v>
      </c>
      <c r="Q47" s="88">
        <v>3.5922123620052974E-2</v>
      </c>
      <c r="R47" s="75">
        <v>2907</v>
      </c>
      <c r="S47" s="88">
        <v>4.6665061401396583E-2</v>
      </c>
      <c r="T47" s="78">
        <v>-0.36085311317509461</v>
      </c>
      <c r="U47" s="119">
        <v>0</v>
      </c>
    </row>
    <row r="48" spans="2:21">
      <c r="B48" s="115">
        <v>8</v>
      </c>
      <c r="C48" s="85" t="s">
        <v>97</v>
      </c>
      <c r="D48" s="75">
        <v>188</v>
      </c>
      <c r="E48" s="88">
        <v>3.1740671956778661E-2</v>
      </c>
      <c r="F48" s="75">
        <v>61</v>
      </c>
      <c r="G48" s="88">
        <v>1.1296296296296296E-2</v>
      </c>
      <c r="H48" s="116">
        <v>2.081967213114754</v>
      </c>
      <c r="I48" s="117">
        <v>17</v>
      </c>
      <c r="J48" s="75">
        <v>66</v>
      </c>
      <c r="K48" s="118">
        <v>1.8484848484848486</v>
      </c>
      <c r="L48" s="119">
        <v>14</v>
      </c>
      <c r="N48" s="115">
        <v>8</v>
      </c>
      <c r="O48" s="85" t="s">
        <v>71</v>
      </c>
      <c r="P48" s="75">
        <v>1555</v>
      </c>
      <c r="Q48" s="88">
        <v>3.0063994741217639E-2</v>
      </c>
      <c r="R48" s="75">
        <v>1761</v>
      </c>
      <c r="S48" s="88">
        <v>2.8268721406212376E-2</v>
      </c>
      <c r="T48" s="78">
        <v>-0.11697898921067573</v>
      </c>
      <c r="U48" s="119">
        <v>5</v>
      </c>
    </row>
    <row r="49" spans="2:21">
      <c r="B49" s="115">
        <v>9</v>
      </c>
      <c r="C49" s="85" t="s">
        <v>98</v>
      </c>
      <c r="D49" s="75">
        <v>185</v>
      </c>
      <c r="E49" s="88">
        <v>3.1234171872361979E-2</v>
      </c>
      <c r="F49" s="75">
        <v>124</v>
      </c>
      <c r="G49" s="88">
        <v>2.2962962962962963E-2</v>
      </c>
      <c r="H49" s="116">
        <v>0.49193548387096775</v>
      </c>
      <c r="I49" s="117">
        <v>5</v>
      </c>
      <c r="J49" s="75">
        <v>120</v>
      </c>
      <c r="K49" s="118">
        <v>0.54166666666666674</v>
      </c>
      <c r="L49" s="119">
        <v>3</v>
      </c>
      <c r="N49" s="115">
        <v>9</v>
      </c>
      <c r="O49" s="85" t="s">
        <v>81</v>
      </c>
      <c r="P49" s="75">
        <v>1450</v>
      </c>
      <c r="Q49" s="88">
        <v>2.8033950080235098E-2</v>
      </c>
      <c r="R49" s="75">
        <v>2028</v>
      </c>
      <c r="S49" s="88">
        <v>3.2554779677341682E-2</v>
      </c>
      <c r="T49" s="78">
        <v>-0.28500986193293887</v>
      </c>
      <c r="U49" s="119">
        <v>1</v>
      </c>
    </row>
    <row r="50" spans="2:21">
      <c r="B50" s="125">
        <v>10</v>
      </c>
      <c r="C50" s="90" t="s">
        <v>99</v>
      </c>
      <c r="D50" s="101">
        <v>177</v>
      </c>
      <c r="E50" s="106">
        <v>2.9883504980584164E-2</v>
      </c>
      <c r="F50" s="101">
        <v>0</v>
      </c>
      <c r="G50" s="106">
        <v>0</v>
      </c>
      <c r="H50" s="120"/>
      <c r="I50" s="121"/>
      <c r="J50" s="101">
        <v>88</v>
      </c>
      <c r="K50" s="122">
        <v>1.0113636363636362</v>
      </c>
      <c r="L50" s="123">
        <v>9</v>
      </c>
      <c r="N50" s="125">
        <v>10</v>
      </c>
      <c r="O50" s="90" t="s">
        <v>78</v>
      </c>
      <c r="P50" s="101">
        <v>1411</v>
      </c>
      <c r="Q50" s="106">
        <v>2.7279933491870155E-2</v>
      </c>
      <c r="R50" s="101">
        <v>1859</v>
      </c>
      <c r="S50" s="106">
        <v>2.984188137089654E-2</v>
      </c>
      <c r="T50" s="104">
        <v>-0.24098977945131794</v>
      </c>
      <c r="U50" s="123">
        <v>1</v>
      </c>
    </row>
    <row r="51" spans="2:21">
      <c r="B51" s="180" t="s">
        <v>65</v>
      </c>
      <c r="C51" s="181"/>
      <c r="D51" s="48">
        <f>SUM(D41:D50)</f>
        <v>3968</v>
      </c>
      <c r="E51" s="134">
        <f>D51/D53</f>
        <v>0.66993077832179637</v>
      </c>
      <c r="F51" s="48">
        <f>SUM(F41:F50)</f>
        <v>2760</v>
      </c>
      <c r="G51" s="134">
        <f>F51/F53</f>
        <v>0.51111111111111107</v>
      </c>
      <c r="H51" s="136">
        <f>D51/F51-1</f>
        <v>0.43768115942028984</v>
      </c>
      <c r="I51" s="157"/>
      <c r="J51" s="48">
        <f>SUM(J41:J50)</f>
        <v>3309</v>
      </c>
      <c r="K51" s="31">
        <f>E51/J51-1</f>
        <v>-0.99979754282915634</v>
      </c>
      <c r="L51" s="137"/>
      <c r="N51" s="180" t="s">
        <v>65</v>
      </c>
      <c r="O51" s="181"/>
      <c r="P51" s="48">
        <f>SUM(P41:P50)</f>
        <v>31831</v>
      </c>
      <c r="Q51" s="134">
        <f>P51/P53</f>
        <v>0.61541287241652654</v>
      </c>
      <c r="R51" s="48">
        <f>SUM(R41:R50)</f>
        <v>35856</v>
      </c>
      <c r="S51" s="134">
        <f>R51/R53</f>
        <v>0.5755839152419937</v>
      </c>
      <c r="T51" s="136">
        <f>P51/R51-1</f>
        <v>-0.11225457385095938</v>
      </c>
      <c r="U51" s="158"/>
    </row>
    <row r="52" spans="2:21">
      <c r="B52" s="180" t="s">
        <v>30</v>
      </c>
      <c r="C52" s="181"/>
      <c r="D52" s="48">
        <f>D53-D51</f>
        <v>1955</v>
      </c>
      <c r="E52" s="134">
        <f>D52/D53</f>
        <v>0.33006922167820363</v>
      </c>
      <c r="F52" s="48">
        <f>F53-F51</f>
        <v>2640</v>
      </c>
      <c r="G52" s="134">
        <f>F52/F53</f>
        <v>0.48888888888888887</v>
      </c>
      <c r="H52" s="136">
        <f>D52/F52-1</f>
        <v>-0.25946969696969702</v>
      </c>
      <c r="I52" s="29"/>
      <c r="J52" s="48">
        <f>J53-SUM(J41:J50)</f>
        <v>2131</v>
      </c>
      <c r="K52" s="31">
        <f>E52/J52-1</f>
        <v>-0.99984511064210313</v>
      </c>
      <c r="L52" s="137"/>
      <c r="N52" s="180" t="s">
        <v>30</v>
      </c>
      <c r="O52" s="181"/>
      <c r="P52" s="48">
        <f>P53-P51</f>
        <v>19892</v>
      </c>
      <c r="Q52" s="134">
        <f>P52/P53</f>
        <v>0.38458712758347352</v>
      </c>
      <c r="R52" s="48">
        <f>R53-R51</f>
        <v>26439</v>
      </c>
      <c r="S52" s="134">
        <f>R52/R53</f>
        <v>0.42441608475800624</v>
      </c>
      <c r="T52" s="136">
        <f>P52/R52-1</f>
        <v>-0.24762661220167181</v>
      </c>
      <c r="U52" s="159"/>
    </row>
    <row r="53" spans="2:21">
      <c r="B53" s="178" t="s">
        <v>66</v>
      </c>
      <c r="C53" s="179"/>
      <c r="D53" s="38">
        <v>5923</v>
      </c>
      <c r="E53" s="126">
        <v>1</v>
      </c>
      <c r="F53" s="38">
        <v>5400</v>
      </c>
      <c r="G53" s="126">
        <v>1</v>
      </c>
      <c r="H53" s="40">
        <v>9.6851851851851745E-2</v>
      </c>
      <c r="I53" s="40"/>
      <c r="J53" s="38">
        <v>5440</v>
      </c>
      <c r="K53" s="14">
        <v>8.8786764705882426E-2</v>
      </c>
      <c r="L53" s="127"/>
      <c r="N53" s="178" t="s">
        <v>66</v>
      </c>
      <c r="O53" s="179"/>
      <c r="P53" s="38">
        <v>51723</v>
      </c>
      <c r="Q53" s="126">
        <v>1</v>
      </c>
      <c r="R53" s="38">
        <v>62295</v>
      </c>
      <c r="S53" s="126">
        <v>1</v>
      </c>
      <c r="T53" s="138">
        <v>-0.16970864435347943</v>
      </c>
      <c r="U53" s="127"/>
    </row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N33:U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N32:U32"/>
    <mergeCell ref="P35:U35"/>
    <mergeCell ref="D36:I36"/>
    <mergeCell ref="J36:L36"/>
    <mergeCell ref="P36:U36"/>
    <mergeCell ref="D37:E38"/>
    <mergeCell ref="F37:G38"/>
    <mergeCell ref="H37:H38"/>
    <mergeCell ref="I37:I38"/>
    <mergeCell ref="J37:J38"/>
    <mergeCell ref="K37:K38"/>
    <mergeCell ref="D35:I35"/>
    <mergeCell ref="J35:L35"/>
    <mergeCell ref="N35:N37"/>
    <mergeCell ref="O35:O37"/>
    <mergeCell ref="L37:L38"/>
    <mergeCell ref="T39:T40"/>
    <mergeCell ref="U39:U40"/>
    <mergeCell ref="B51:C51"/>
    <mergeCell ref="N51:O51"/>
    <mergeCell ref="P37:Q38"/>
    <mergeCell ref="R37:S38"/>
    <mergeCell ref="T37:T38"/>
    <mergeCell ref="U37:U38"/>
    <mergeCell ref="B38:B40"/>
    <mergeCell ref="C38:C40"/>
    <mergeCell ref="N38:N40"/>
    <mergeCell ref="O38:O40"/>
    <mergeCell ref="H39:H40"/>
    <mergeCell ref="I39:I40"/>
    <mergeCell ref="B35:B37"/>
    <mergeCell ref="C35:C37"/>
    <mergeCell ref="B52:C52"/>
    <mergeCell ref="N52:O52"/>
    <mergeCell ref="B53:C53"/>
    <mergeCell ref="N53:O53"/>
    <mergeCell ref="K39:K40"/>
    <mergeCell ref="L39:L40"/>
  </mergeCells>
  <conditionalFormatting sqref="H27 J27 O27">
    <cfRule type="cellIs" dxfId="47" priority="38" operator="lessThan">
      <formula>0</formula>
    </cfRule>
  </conditionalFormatting>
  <conditionalFormatting sqref="H26 O26">
    <cfRule type="cellIs" dxfId="46" priority="37" operator="lessThan">
      <formula>0</formula>
    </cfRule>
  </conditionalFormatting>
  <conditionalFormatting sqref="K52">
    <cfRule type="cellIs" dxfId="45" priority="35" operator="lessThan">
      <formula>0</formula>
    </cfRule>
  </conditionalFormatting>
  <conditionalFormatting sqref="H52 J52">
    <cfRule type="cellIs" dxfId="44" priority="36" operator="lessThan">
      <formula>0</formula>
    </cfRule>
  </conditionalFormatting>
  <conditionalFormatting sqref="K51">
    <cfRule type="cellIs" dxfId="43" priority="33" operator="lessThan">
      <formula>0</formula>
    </cfRule>
  </conditionalFormatting>
  <conditionalFormatting sqref="H51">
    <cfRule type="cellIs" dxfId="42" priority="34" operator="lessThan">
      <formula>0</formula>
    </cfRule>
  </conditionalFormatting>
  <conditionalFormatting sqref="L52">
    <cfRule type="cellIs" dxfId="41" priority="31" operator="lessThan">
      <formula>0</formula>
    </cfRule>
  </conditionalFormatting>
  <conditionalFormatting sqref="K52">
    <cfRule type="cellIs" dxfId="40" priority="32" operator="lessThan">
      <formula>0</formula>
    </cfRule>
  </conditionalFormatting>
  <conditionalFormatting sqref="L51">
    <cfRule type="cellIs" dxfId="39" priority="29" operator="lessThan">
      <formula>0</formula>
    </cfRule>
  </conditionalFormatting>
  <conditionalFormatting sqref="K51">
    <cfRule type="cellIs" dxfId="38" priority="30" operator="lessThan">
      <formula>0</formula>
    </cfRule>
  </conditionalFormatting>
  <conditionalFormatting sqref="O28 J28 H28">
    <cfRule type="cellIs" dxfId="37" priority="28" operator="lessThan">
      <formula>0</formula>
    </cfRule>
  </conditionalFormatting>
  <conditionalFormatting sqref="K41:K50 H41:H50">
    <cfRule type="cellIs" dxfId="36" priority="27" operator="lessThan">
      <formula>0</formula>
    </cfRule>
  </conditionalFormatting>
  <conditionalFormatting sqref="L41:L50">
    <cfRule type="cellIs" dxfId="35" priority="24" operator="lessThan">
      <formula>0</formula>
    </cfRule>
    <cfRule type="cellIs" dxfId="34" priority="25" operator="equal">
      <formula>0</formula>
    </cfRule>
    <cfRule type="cellIs" dxfId="33" priority="26" operator="greaterThan">
      <formula>0</formula>
    </cfRule>
  </conditionalFormatting>
  <conditionalFormatting sqref="I41:I50">
    <cfRule type="cellIs" dxfId="32" priority="21" operator="lessThan">
      <formula>0</formula>
    </cfRule>
    <cfRule type="cellIs" dxfId="31" priority="22" operator="equal">
      <formula>0</formula>
    </cfRule>
    <cfRule type="cellIs" dxfId="30" priority="23" operator="greaterThan">
      <formula>0</formula>
    </cfRule>
  </conditionalFormatting>
  <conditionalFormatting sqref="H53:I53 K53">
    <cfRule type="cellIs" dxfId="29" priority="20" operator="lessThan">
      <formula>0</formula>
    </cfRule>
  </conditionalFormatting>
  <conditionalFormatting sqref="L53">
    <cfRule type="cellIs" dxfId="28" priority="19" operator="lessThan">
      <formula>0</formula>
    </cfRule>
  </conditionalFormatting>
  <conditionalFormatting sqref="T51">
    <cfRule type="cellIs" dxfId="27" priority="13" operator="lessThan">
      <formula>0</formula>
    </cfRule>
  </conditionalFormatting>
  <conditionalFormatting sqref="U51">
    <cfRule type="cellIs" dxfId="26" priority="16" operator="lessThan">
      <formula>0</formula>
    </cfRule>
    <cfRule type="cellIs" dxfId="25" priority="17" operator="equal">
      <formula>0</formula>
    </cfRule>
    <cfRule type="cellIs" dxfId="24" priority="18" operator="greaterThan">
      <formula>0</formula>
    </cfRule>
  </conditionalFormatting>
  <conditionalFormatting sqref="U52">
    <cfRule type="cellIs" dxfId="23" priority="15" operator="lessThan">
      <formula>0</formula>
    </cfRule>
  </conditionalFormatting>
  <conditionalFormatting sqref="T52">
    <cfRule type="cellIs" dxfId="22" priority="14" operator="lessThan">
      <formula>0</formula>
    </cfRule>
  </conditionalFormatting>
  <conditionalFormatting sqref="T41:T50">
    <cfRule type="cellIs" dxfId="21" priority="12" operator="lessThan">
      <formula>0</formula>
    </cfRule>
  </conditionalFormatting>
  <conditionalFormatting sqref="U41:U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T53">
    <cfRule type="cellIs" dxfId="17" priority="8" operator="lessThan">
      <formula>0</formula>
    </cfRule>
  </conditionalFormatting>
  <conditionalFormatting sqref="U53">
    <cfRule type="cellIs" dxfId="16" priority="7" operator="lessThan">
      <formula>0</formula>
    </cfRule>
  </conditionalFormatting>
  <conditionalFormatting sqref="H11:H15 J11:J15 O11:O15">
    <cfRule type="cellIs" dxfId="15" priority="6" operator="lessThan">
      <formula>0</formula>
    </cfRule>
  </conditionalFormatting>
  <conditionalFormatting sqref="H16:H25 J16:J25 O16:O25">
    <cfRule type="cellIs" dxfId="14" priority="5" operator="lessThan">
      <formula>0</formula>
    </cfRule>
  </conditionalFormatting>
  <conditionalFormatting sqref="D11:E25 G11:J25 L11:L25 N11:O25">
    <cfRule type="cellIs" dxfId="13" priority="4" operator="equal">
      <formula>0</formula>
    </cfRule>
  </conditionalFormatting>
  <conditionalFormatting sqref="F11:F25">
    <cfRule type="cellIs" dxfId="12" priority="3" operator="equal">
      <formula>0</formula>
    </cfRule>
  </conditionalFormatting>
  <conditionalFormatting sqref="K11:K25">
    <cfRule type="cellIs" dxfId="11" priority="2" operator="equal">
      <formula>0</formula>
    </cfRule>
  </conditionalFormatting>
  <conditionalFormatting sqref="M11:M25">
    <cfRule type="cellIs" dxfId="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39"/>
      <c r="O1" s="64">
        <v>44169</v>
      </c>
    </row>
    <row r="2" spans="2:15">
      <c r="B2" s="215" t="s">
        <v>35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6"/>
    </row>
    <row r="3" spans="2:15">
      <c r="B3" s="217" t="s">
        <v>34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6" t="s">
        <v>32</v>
      </c>
    </row>
    <row r="4" spans="2:15" ht="15" customHeight="1">
      <c r="B4" s="191" t="s">
        <v>0</v>
      </c>
      <c r="C4" s="193" t="s">
        <v>1</v>
      </c>
      <c r="D4" s="174" t="s">
        <v>84</v>
      </c>
      <c r="E4" s="165"/>
      <c r="F4" s="165"/>
      <c r="G4" s="165"/>
      <c r="H4" s="175"/>
      <c r="I4" s="165" t="s">
        <v>82</v>
      </c>
      <c r="J4" s="165"/>
      <c r="K4" s="174" t="s">
        <v>85</v>
      </c>
      <c r="L4" s="165"/>
      <c r="M4" s="165"/>
      <c r="N4" s="165"/>
      <c r="O4" s="175"/>
    </row>
    <row r="5" spans="2:15">
      <c r="B5" s="192"/>
      <c r="C5" s="194"/>
      <c r="D5" s="171" t="s">
        <v>86</v>
      </c>
      <c r="E5" s="172"/>
      <c r="F5" s="172"/>
      <c r="G5" s="172"/>
      <c r="H5" s="173"/>
      <c r="I5" s="172" t="s">
        <v>83</v>
      </c>
      <c r="J5" s="172"/>
      <c r="K5" s="171" t="s">
        <v>87</v>
      </c>
      <c r="L5" s="172"/>
      <c r="M5" s="172"/>
      <c r="N5" s="172"/>
      <c r="O5" s="173"/>
    </row>
    <row r="6" spans="2:15" ht="19.5" customHeight="1">
      <c r="B6" s="192"/>
      <c r="C6" s="192"/>
      <c r="D6" s="163">
        <v>2020</v>
      </c>
      <c r="E6" s="166"/>
      <c r="F6" s="176">
        <v>2019</v>
      </c>
      <c r="G6" s="176"/>
      <c r="H6" s="195" t="s">
        <v>23</v>
      </c>
      <c r="I6" s="197">
        <v>2020</v>
      </c>
      <c r="J6" s="163" t="s">
        <v>88</v>
      </c>
      <c r="K6" s="163">
        <v>2020</v>
      </c>
      <c r="L6" s="166"/>
      <c r="M6" s="176">
        <v>2019</v>
      </c>
      <c r="N6" s="166"/>
      <c r="O6" s="182" t="s">
        <v>23</v>
      </c>
    </row>
    <row r="7" spans="2:15" ht="19.5" customHeight="1">
      <c r="B7" s="183" t="s">
        <v>24</v>
      </c>
      <c r="C7" s="183" t="s">
        <v>25</v>
      </c>
      <c r="D7" s="167"/>
      <c r="E7" s="168"/>
      <c r="F7" s="177"/>
      <c r="G7" s="177"/>
      <c r="H7" s="196"/>
      <c r="I7" s="198"/>
      <c r="J7" s="164"/>
      <c r="K7" s="167"/>
      <c r="L7" s="168"/>
      <c r="M7" s="177"/>
      <c r="N7" s="168"/>
      <c r="O7" s="182"/>
    </row>
    <row r="8" spans="2:15" ht="15" customHeight="1">
      <c r="B8" s="183"/>
      <c r="C8" s="183"/>
      <c r="D8" s="144" t="s">
        <v>26</v>
      </c>
      <c r="E8" s="146" t="s">
        <v>2</v>
      </c>
      <c r="F8" s="145" t="s">
        <v>26</v>
      </c>
      <c r="G8" s="55" t="s">
        <v>2</v>
      </c>
      <c r="H8" s="185" t="s">
        <v>27</v>
      </c>
      <c r="I8" s="56" t="s">
        <v>26</v>
      </c>
      <c r="J8" s="187" t="s">
        <v>89</v>
      </c>
      <c r="K8" s="144" t="s">
        <v>26</v>
      </c>
      <c r="L8" s="54" t="s">
        <v>2</v>
      </c>
      <c r="M8" s="145" t="s">
        <v>26</v>
      </c>
      <c r="N8" s="54" t="s">
        <v>2</v>
      </c>
      <c r="O8" s="189" t="s">
        <v>27</v>
      </c>
    </row>
    <row r="9" spans="2:15" ht="15" customHeight="1">
      <c r="B9" s="184"/>
      <c r="C9" s="184"/>
      <c r="D9" s="147" t="s">
        <v>28</v>
      </c>
      <c r="E9" s="148" t="s">
        <v>29</v>
      </c>
      <c r="F9" s="52" t="s">
        <v>28</v>
      </c>
      <c r="G9" s="53" t="s">
        <v>29</v>
      </c>
      <c r="H9" s="186"/>
      <c r="I9" s="57" t="s">
        <v>28</v>
      </c>
      <c r="J9" s="188"/>
      <c r="K9" s="147" t="s">
        <v>28</v>
      </c>
      <c r="L9" s="148" t="s">
        <v>29</v>
      </c>
      <c r="M9" s="52" t="s">
        <v>28</v>
      </c>
      <c r="N9" s="148" t="s">
        <v>29</v>
      </c>
      <c r="O9" s="190"/>
    </row>
    <row r="10" spans="2:15">
      <c r="B10" s="65">
        <v>1</v>
      </c>
      <c r="C10" s="66" t="s">
        <v>9</v>
      </c>
      <c r="D10" s="67">
        <v>73</v>
      </c>
      <c r="E10" s="68">
        <v>0.43452380952380953</v>
      </c>
      <c r="F10" s="67">
        <v>63</v>
      </c>
      <c r="G10" s="69">
        <v>0.4921875</v>
      </c>
      <c r="H10" s="70">
        <v>0.15873015873015883</v>
      </c>
      <c r="I10" s="71">
        <v>60</v>
      </c>
      <c r="J10" s="72">
        <v>0.21666666666666656</v>
      </c>
      <c r="K10" s="67">
        <v>566</v>
      </c>
      <c r="L10" s="68">
        <v>0.42144452717795977</v>
      </c>
      <c r="M10" s="67">
        <v>1020</v>
      </c>
      <c r="N10" s="69">
        <v>0.4388984509466437</v>
      </c>
      <c r="O10" s="70">
        <v>-0.44509803921568625</v>
      </c>
    </row>
    <row r="11" spans="2:15">
      <c r="B11" s="73">
        <v>2</v>
      </c>
      <c r="C11" s="74" t="s">
        <v>47</v>
      </c>
      <c r="D11" s="75">
        <v>45</v>
      </c>
      <c r="E11" s="76">
        <v>0.26785714285714285</v>
      </c>
      <c r="F11" s="75">
        <v>12</v>
      </c>
      <c r="G11" s="87">
        <v>9.375E-2</v>
      </c>
      <c r="H11" s="78">
        <v>2.75</v>
      </c>
      <c r="I11" s="99">
        <v>48</v>
      </c>
      <c r="J11" s="88">
        <v>-6.25E-2</v>
      </c>
      <c r="K11" s="75">
        <v>344</v>
      </c>
      <c r="L11" s="76">
        <v>0.25614296351451971</v>
      </c>
      <c r="M11" s="75">
        <v>411</v>
      </c>
      <c r="N11" s="87">
        <v>0.17685025817555938</v>
      </c>
      <c r="O11" s="78">
        <v>-0.16301703163017034</v>
      </c>
    </row>
    <row r="12" spans="2:15">
      <c r="B12" s="73">
        <v>3</v>
      </c>
      <c r="C12" s="74" t="s">
        <v>16</v>
      </c>
      <c r="D12" s="75">
        <v>30</v>
      </c>
      <c r="E12" s="76">
        <v>0.17857142857142858</v>
      </c>
      <c r="F12" s="75">
        <v>9</v>
      </c>
      <c r="G12" s="87">
        <v>7.03125E-2</v>
      </c>
      <c r="H12" s="78">
        <v>2.3333333333333335</v>
      </c>
      <c r="I12" s="99">
        <v>20</v>
      </c>
      <c r="J12" s="88">
        <v>0.5</v>
      </c>
      <c r="K12" s="75">
        <v>120</v>
      </c>
      <c r="L12" s="76">
        <v>8.9352196574832468E-2</v>
      </c>
      <c r="M12" s="75">
        <v>42</v>
      </c>
      <c r="N12" s="87">
        <v>1.8072289156626505E-2</v>
      </c>
      <c r="O12" s="78">
        <v>1.8571428571428572</v>
      </c>
    </row>
    <row r="13" spans="2:15">
      <c r="B13" s="73">
        <v>4</v>
      </c>
      <c r="C13" s="74" t="s">
        <v>4</v>
      </c>
      <c r="D13" s="75">
        <v>0</v>
      </c>
      <c r="E13" s="76">
        <v>0</v>
      </c>
      <c r="F13" s="75">
        <v>18</v>
      </c>
      <c r="G13" s="87">
        <v>0.140625</v>
      </c>
      <c r="H13" s="78">
        <v>-1</v>
      </c>
      <c r="I13" s="99">
        <v>7</v>
      </c>
      <c r="J13" s="88">
        <v>-1</v>
      </c>
      <c r="K13" s="75">
        <v>73</v>
      </c>
      <c r="L13" s="76">
        <v>5.4355919583023084E-2</v>
      </c>
      <c r="M13" s="75">
        <v>321</v>
      </c>
      <c r="N13" s="87">
        <v>0.13812392426850259</v>
      </c>
      <c r="O13" s="78">
        <v>-0.77258566978193144</v>
      </c>
    </row>
    <row r="14" spans="2:15">
      <c r="B14" s="100">
        <v>5</v>
      </c>
      <c r="C14" s="89" t="s">
        <v>12</v>
      </c>
      <c r="D14" s="101">
        <v>8</v>
      </c>
      <c r="E14" s="102">
        <v>4.7619047619047616E-2</v>
      </c>
      <c r="F14" s="101">
        <v>2</v>
      </c>
      <c r="G14" s="103">
        <v>1.5625E-2</v>
      </c>
      <c r="H14" s="104">
        <v>3</v>
      </c>
      <c r="I14" s="105">
        <v>3</v>
      </c>
      <c r="J14" s="106">
        <v>1.6666666666666665</v>
      </c>
      <c r="K14" s="101">
        <v>59</v>
      </c>
      <c r="L14" s="102">
        <v>4.3931496649292627E-2</v>
      </c>
      <c r="M14" s="101">
        <v>163</v>
      </c>
      <c r="N14" s="103">
        <v>7.0137693631669537E-2</v>
      </c>
      <c r="O14" s="104">
        <v>-0.6380368098159509</v>
      </c>
    </row>
    <row r="15" spans="2:15">
      <c r="B15" s="180" t="s">
        <v>51</v>
      </c>
      <c r="C15" s="181"/>
      <c r="D15" s="29">
        <f>SUM(D10:D14)</f>
        <v>156</v>
      </c>
      <c r="E15" s="30">
        <f>D15/D17</f>
        <v>0.9285714285714286</v>
      </c>
      <c r="F15" s="29">
        <f>SUM(F10:F14)</f>
        <v>104</v>
      </c>
      <c r="G15" s="30">
        <f>F15/F17</f>
        <v>0.8125</v>
      </c>
      <c r="H15" s="32">
        <f>D15/F15-1</f>
        <v>0.5</v>
      </c>
      <c r="I15" s="29">
        <f>SUM(I10:I14)</f>
        <v>138</v>
      </c>
      <c r="J15" s="30">
        <f>I15/I17</f>
        <v>0.93877551020408168</v>
      </c>
      <c r="K15" s="29">
        <f>SUM(K10:K14)</f>
        <v>1162</v>
      </c>
      <c r="L15" s="30">
        <f>K15/K17</f>
        <v>0.86522710349962773</v>
      </c>
      <c r="M15" s="29">
        <f>SUM(M10:M14)</f>
        <v>1957</v>
      </c>
      <c r="N15" s="30">
        <f>M15/M17</f>
        <v>0.84208261617900171</v>
      </c>
      <c r="O15" s="32">
        <f>K15/M15-1</f>
        <v>-0.40623403168114458</v>
      </c>
    </row>
    <row r="16" spans="2:15" s="28" customFormat="1">
      <c r="B16" s="180" t="s">
        <v>30</v>
      </c>
      <c r="C16" s="181"/>
      <c r="D16" s="9">
        <f>D17-SUM(D10:D14)</f>
        <v>12</v>
      </c>
      <c r="E16" s="10">
        <f>D16/D17</f>
        <v>7.1428571428571425E-2</v>
      </c>
      <c r="F16" s="9">
        <f>F17-SUM(F10:F14)</f>
        <v>24</v>
      </c>
      <c r="G16" s="10">
        <f>F16/F17</f>
        <v>0.1875</v>
      </c>
      <c r="H16" s="11">
        <f>D16/F16-1</f>
        <v>-0.5</v>
      </c>
      <c r="I16" s="9">
        <f>I17-SUM(I10:I14)</f>
        <v>9</v>
      </c>
      <c r="J16" s="33">
        <f>D16/I16-1</f>
        <v>0.33333333333333326</v>
      </c>
      <c r="K16" s="9">
        <f>K17-SUM(K10:K14)</f>
        <v>181</v>
      </c>
      <c r="L16" s="10">
        <f>K16/K17</f>
        <v>0.1347728965003723</v>
      </c>
      <c r="M16" s="9">
        <f>M17-SUM(M10:M14)</f>
        <v>367</v>
      </c>
      <c r="N16" s="10">
        <f>M16/M17</f>
        <v>0.15791738382099829</v>
      </c>
      <c r="O16" s="11">
        <f>K16/M16-1</f>
        <v>-0.50681198910081737</v>
      </c>
    </row>
    <row r="17" spans="2:15">
      <c r="B17" s="178" t="s">
        <v>31</v>
      </c>
      <c r="C17" s="179"/>
      <c r="D17" s="49">
        <v>168</v>
      </c>
      <c r="E17" s="81">
        <v>1</v>
      </c>
      <c r="F17" s="49">
        <v>128</v>
      </c>
      <c r="G17" s="82">
        <v>1</v>
      </c>
      <c r="H17" s="44">
        <v>0.3125</v>
      </c>
      <c r="I17" s="50">
        <v>147</v>
      </c>
      <c r="J17" s="45">
        <v>0.14285714285714279</v>
      </c>
      <c r="K17" s="49">
        <v>1343</v>
      </c>
      <c r="L17" s="81">
        <v>1</v>
      </c>
      <c r="M17" s="49">
        <v>2324</v>
      </c>
      <c r="N17" s="82">
        <v>1.0000000000000002</v>
      </c>
      <c r="O17" s="44">
        <v>-0.42211703958691915</v>
      </c>
    </row>
    <row r="18" spans="2:15">
      <c r="B18" t="s">
        <v>54</v>
      </c>
    </row>
    <row r="19" spans="2:15">
      <c r="B19" s="34" t="s">
        <v>46</v>
      </c>
    </row>
    <row r="20" spans="2:15">
      <c r="B20" s="35" t="s">
        <v>48</v>
      </c>
    </row>
    <row r="21" spans="2:15">
      <c r="B21" s="15" t="s">
        <v>55</v>
      </c>
    </row>
    <row r="22" spans="2:15">
      <c r="B22" s="15" t="s">
        <v>45</v>
      </c>
    </row>
    <row r="23" spans="2:15">
      <c r="B23" s="1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97" operator="lessThan">
      <formula>0</formula>
    </cfRule>
  </conditionalFormatting>
  <conditionalFormatting sqref="O16">
    <cfRule type="cellIs" dxfId="8" priority="296" operator="lessThan">
      <formula>0</formula>
    </cfRule>
  </conditionalFormatting>
  <conditionalFormatting sqref="J16">
    <cfRule type="cellIs" dxfId="7" priority="295" operator="lessThan">
      <formula>0</formula>
    </cfRule>
  </conditionalFormatting>
  <conditionalFormatting sqref="H15 O15">
    <cfRule type="cellIs" dxfId="6" priority="28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GVW&gt;3.5T</vt:lpstr>
      <vt:lpstr>CV GVW&gt;3.5T-Segments 1</vt:lpstr>
      <vt:lpstr>CV GVW&gt;3.5T-Segments 2</vt:lpstr>
      <vt:lpstr>LCV up to 3.5T</vt:lpstr>
      <vt:lpstr>BUS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2020-12-04T10:23:16Z</dcterms:modified>
</cp:coreProperties>
</file>